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909"/>
  </bookViews>
  <sheets>
    <sheet name="封面" sheetId="10" r:id="rId1"/>
    <sheet name="目录" sheetId="12" r:id="rId2"/>
    <sheet name="省级部门整体支出绩效自评表" sheetId="4" r:id="rId3"/>
    <sheet name="部门预算项目支出绩效自评结果汇总表" sheetId="5" r:id="rId4"/>
    <sheet name="法庭运维费（本级）项目支出绩效自评表" sheetId="2" r:id="rId5"/>
    <sheet name="业务费（本级）项目支出绩效自评表" sheetId="13" r:id="rId6"/>
    <sheet name="省对市县转移支付绩效自评结果汇总表" sheetId="6" r:id="rId7"/>
    <sheet name="中央政法转移支付资金（本级）绩效自评表" sheetId="3" r:id="rId8"/>
  </sheets>
  <calcPr calcId="144525"/>
</workbook>
</file>

<file path=xl/sharedStrings.xml><?xml version="1.0" encoding="utf-8"?>
<sst xmlns="http://schemas.openxmlformats.org/spreadsheetml/2006/main" count="613" uniqueCount="259">
  <si>
    <r>
      <rPr>
        <b/>
        <sz val="36"/>
        <color theme="1"/>
        <rFont val="宋体"/>
        <charset val="134"/>
        <scheme val="minor"/>
      </rPr>
      <t>2021年度省级预算执行情况绩效自评报表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</si>
  <si>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编报部门（单位公章）：通渭县人民法院</t>
  </si>
  <si>
    <t xml:space="preserve">                                 编报日期：2022年2月22日</t>
  </si>
  <si>
    <t xml:space="preserve">                                 联系人及电话：张秀丽  0932-5556231     </t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</si>
  <si>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</si>
  <si>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</si>
  <si>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</si>
  <si>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</si>
  <si>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1.法庭运维费（本级）项目绩效自评表</t>
  </si>
  <si>
    <t xml:space="preserve">  2.业务费（本级）项目绩效自评表</t>
  </si>
  <si>
    <t>四、省对市县转移支付支出绩效自评结果汇总表</t>
  </si>
  <si>
    <t xml:space="preserve">  1.中央政法转移支付资金（本级）绩效自评表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</si>
  <si>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 通渭县人民法院    </t>
    </r>
    <r>
      <rPr>
        <b/>
        <sz val="20"/>
        <color rgb="FF000000"/>
        <rFont val="宋体"/>
        <charset val="134"/>
      </rPr>
      <t>部门整体支出绩效自评表</t>
    </r>
  </si>
  <si>
    <t>部门名称</t>
  </si>
  <si>
    <t>通渭县人民法院</t>
  </si>
  <si>
    <t>部门整体支出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</si>
  <si>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</si>
  <si>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</si>
  <si>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</si>
  <si>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</si>
  <si>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</si>
  <si>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</si>
  <si>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</si>
  <si>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</si>
  <si>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</si>
  <si>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</si>
  <si>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</si>
  <si>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</si>
  <si>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</si>
  <si>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目标1：聚焦主责主业，维护社会公平正义。2021年度我院计划做好各类案件的受理和审判工作，案件结案率达到100%。</t>
  </si>
  <si>
    <t>目标1完成情况：2021年度我院共受理各类案件6334件，审（执）结5534件，结案率92.38%，其中，受理执行案件2511件，申请执行标的23444.95万元，结案2042件，执行到位标的9004.38万元。“3+1”核心指标中，有财产可供执行案件法定期限内执结率95.81%，无财产可供执行案件终本合格率100%，执行信访办结率100%，执行结案率81.32%。</t>
  </si>
  <si>
    <t>目标2：为广泛传播法律知识、提高公民法律素质、大力弘扬法治精神、营造公平正义、规范有序的法治环境，2021年度我院计划开展各类普法宣传活动5次以上。</t>
  </si>
  <si>
    <t>目标2完成情况：2021年度我院广泛开展各类普法宣传活动共50场次，开展法治副校长讲课30次，三个规定宣传5次，矛盾纠纷多元化解10次，广场集中宣传5次。</t>
  </si>
  <si>
    <t>目标3：持续推进信息化应用，节约司法资源，提高办案效率。2021年度计划开展各项信息系统建设工作。</t>
  </si>
  <si>
    <t>目标4完成情况：2021年度我院借力智慧法院建设，跑出司法加速度，开通并常态化运行12368诉讼服务热线开通移动微法院、网上立案、网上收退费、网上保全、网上鉴定、电子送达及跨域立案协作系统；大力推广在线调解和云上开庭，建成10个在线音视频调解室、2个“云上法庭”和1个互联网法庭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</si>
  <si>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</si>
  <si>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</si>
  <si>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</si>
  <si>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</si>
  <si>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</si>
  <si>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</si>
  <si>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</si>
  <si>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</si>
  <si>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</si>
  <si>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</si>
  <si>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</si>
  <si>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</si>
  <si>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</si>
  <si>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</si>
  <si>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</si>
  <si>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</si>
  <si>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</si>
  <si>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</si>
  <si>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</si>
  <si>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</si>
  <si>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</si>
  <si>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</si>
  <si>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</si>
  <si>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</si>
  <si>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</si>
  <si>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</si>
  <si>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</si>
  <si>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</si>
  <si>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</si>
  <si>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</si>
  <si>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案件受理率（%）</t>
  </si>
  <si>
    <t>完成</t>
  </si>
  <si>
    <t>刑事案件办结率（%）</t>
  </si>
  <si>
    <t>案件结案率（%）</t>
  </si>
  <si>
    <t>行政诉讼率（%）</t>
  </si>
  <si>
    <t>执行案件数量增长率（%）</t>
  </si>
  <si>
    <t>培训次数（次）</t>
  </si>
  <si>
    <t>≥5期</t>
  </si>
  <si>
    <t>15期</t>
  </si>
  <si>
    <t>偏差原因分析：2021年度我院加强了各类培训活动的开展，故开展培训期数超出年度指标值较多。</t>
  </si>
  <si>
    <t>普法活动举办次数（次）</t>
  </si>
  <si>
    <t>≥5次</t>
  </si>
  <si>
    <t>50次</t>
  </si>
  <si>
    <t>偏差原因分析：年度指标值设置较低。
改进措施：下年度我院将加强绩效目标编报相关知识的学习，并结合部门实际情况，合理设置年度指标值。</t>
  </si>
  <si>
    <t>信息系统建设及时率（%）</t>
  </si>
  <si>
    <t>≥99%</t>
  </si>
  <si>
    <t>登记立案率（%）</t>
  </si>
  <si>
    <t>≥100%</t>
  </si>
  <si>
    <t>首次执行案件法定期限内结案率（%）</t>
  </si>
  <si>
    <t>偏差原因分析:1、部分案件执行标的额过大，无法全部执行；2、由于经济下行审判执行压力较大；3、受疫情影响，无法正常开庭。
改进措施：我院将进一步强化执行措施,努力探索执行工作的新方法、新途径,确保有执行能力、具备执行条件的案件都能依法及时得以执行。</t>
  </si>
  <si>
    <t>再审案件审判完成率（%）</t>
  </si>
  <si>
    <t>采购硬/软件验收合格率（%）</t>
  </si>
  <si>
    <t>庭审直播及时率（%）</t>
  </si>
  <si>
    <t>案件受理及时性（%）</t>
  </si>
  <si>
    <t>及时</t>
  </si>
  <si>
    <t>案件审判完成率（%）</t>
  </si>
  <si>
    <t>部门效果目标</t>
  </si>
  <si>
    <t>挽回经济损失率（%）</t>
  </si>
  <si>
    <t>明显</t>
  </si>
  <si>
    <t>案件调撤率（%）</t>
  </si>
  <si>
    <t>≥70%</t>
  </si>
  <si>
    <t>偏差原因分析：年度指标值设置较高。
改进措施：下年度我院将加强绩效目标编报相关知识的学习，并结合部门实际情况，合理设置年度指标值。</t>
  </si>
  <si>
    <t>社会影响</t>
  </si>
  <si>
    <t>获奖数（个）</t>
  </si>
  <si>
    <t>有</t>
  </si>
  <si>
    <t>内部违规违纪情况发生数（次）</t>
  </si>
  <si>
    <t>无</t>
  </si>
  <si>
    <t>能力建设</t>
  </si>
  <si>
    <t>长效管理</t>
  </si>
  <si>
    <t>规划按时完成率（%）</t>
  </si>
  <si>
    <t>完备</t>
  </si>
  <si>
    <t>人力资源建设</t>
  </si>
  <si>
    <t>培训场次（场）</t>
  </si>
  <si>
    <t>档案管理</t>
  </si>
  <si>
    <t>档案保管覆盖率（%）</t>
  </si>
  <si>
    <t>服务对象满意度</t>
  </si>
  <si>
    <t>人民群众满意度（%）</t>
  </si>
  <si>
    <t>培训人员满意度（%）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</si>
  <si>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</si>
  <si>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</si>
  <si>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</si>
  <si>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</si>
  <si>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</si>
  <si>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</si>
  <si>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</si>
  <si>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</si>
  <si>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</si>
  <si>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</si>
  <si>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</si>
  <si>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</si>
  <si>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</si>
  <si>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</si>
  <si>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</si>
  <si>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</si>
  <si>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</si>
  <si>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法庭运维费（本级）</t>
  </si>
  <si>
    <t>业务费（本级）</t>
  </si>
  <si>
    <t>合计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</si>
  <si>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通渭县人民法院  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</si>
  <si>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</si>
  <si>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</si>
  <si>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</si>
  <si>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</si>
  <si>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</si>
  <si>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</si>
  <si>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</si>
  <si>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</si>
  <si>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</si>
  <si>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通过项目实施，加强派出法庭办案办公条件、改善办案环境，保障我院派出法庭的日常运转，严厉打击各种犯罪活动，维护国家安全和人民群众的合法权益，积极参与社会治安防控体系建设。</t>
  </si>
  <si>
    <t>通过法庭运维费项目的有效实施，保障我院法庭正常运转。法庭水电暖供应及时、设备设施维修及时完成，进一步改善基层法庭的办案条件，有效保障了审判服务的履行，法庭工作人员满意度达到90%。</t>
  </si>
  <si>
    <t>绩效指标</t>
  </si>
  <si>
    <t>产出指标</t>
  </si>
  <si>
    <t>数量指标</t>
  </si>
  <si>
    <t>法庭水电暖供应保障工作完成率</t>
  </si>
  <si>
    <t>保障法庭个数</t>
  </si>
  <si>
    <t>6个</t>
  </si>
  <si>
    <t>设备设施维修工作完成率</t>
  </si>
  <si>
    <t>质量指标</t>
  </si>
  <si>
    <t>设备设施维修验收合格率</t>
  </si>
  <si>
    <t>法庭正常运转率</t>
  </si>
  <si>
    <t>时效指标</t>
  </si>
  <si>
    <t>设备设施检修维保及时性</t>
  </si>
  <si>
    <t>成本指标</t>
  </si>
  <si>
    <t>成本控制情况</t>
  </si>
  <si>
    <t>在预算范围内</t>
  </si>
  <si>
    <t>效益指标</t>
  </si>
  <si>
    <t>社会效益指标</t>
  </si>
  <si>
    <t>提升审判环境整洁度</t>
  </si>
  <si>
    <t>有效提升</t>
  </si>
  <si>
    <t>有效保障审判服务</t>
  </si>
  <si>
    <t>有效保障</t>
  </si>
  <si>
    <t>可持续影响指标</t>
  </si>
  <si>
    <t>物业管理机制健全性</t>
  </si>
  <si>
    <t>维修维护管理机制健全性</t>
  </si>
  <si>
    <t>满意度指标</t>
  </si>
  <si>
    <t>服务对象满意度指标</t>
  </si>
  <si>
    <t>法庭工作人员满意度</t>
  </si>
  <si>
    <t>≥90%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</si>
  <si>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</si>
  <si>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</si>
  <si>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</si>
  <si>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</si>
  <si>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</si>
  <si>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</si>
  <si>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项目资金万元</t>
  </si>
  <si>
    <t>通过该项目的有效实施，保障我院顺利完成全年的案件审判工作、设备设施的采购维修工作，并组织开展培训工作，提高法院人员办案水平，严厉打击各种犯罪活动，维护国家安全和人民群众的合法权益，积极参与社会治安防控体系建设。</t>
  </si>
  <si>
    <t>通过使用业务费，保障司法服务有效运行，全年共受理各类案件6334件，审（执）结5534件，结案率92.38%，其中，受理执行案件2511件，申请执行标的23444.95万元，结案2042件，执行到位标的9004.38万元。“3+1”核心指标中，有财产可供执行案件法定期限内执结率95.81%，无财产可供执行案件终本合格率100%，执行信访办结率100%，执行结案率81.32%，强化了审判职能，更好的履行了审判职责，为社会发展提供了司法保障；及时完成了设备设施采购、检修维保工作，为业务庭室做好后勤保障工作；开展各类培训活动达15期，切实提高了法官和干警的业务素质和办案能力。</t>
  </si>
  <si>
    <t>受理案件工作完成情况</t>
  </si>
  <si>
    <t>审判行政案件工作完成情况</t>
  </si>
  <si>
    <t>审判民事案件工作完成情况</t>
  </si>
  <si>
    <t>审判刑事案件工作完成情况</t>
  </si>
  <si>
    <t>设备设施采购工作完成率</t>
  </si>
  <si>
    <t>组织开展、参加培训次数</t>
  </si>
  <si>
    <t>≥5场</t>
  </si>
  <si>
    <t>15场</t>
  </si>
  <si>
    <t>审理执行案件工作完成情况</t>
  </si>
  <si>
    <t>当场立案登记率</t>
  </si>
  <si>
    <t>培训考核通过率</t>
  </si>
  <si>
    <t>执行案件执结率</t>
  </si>
  <si>
    <t>当庭宣判率</t>
  </si>
  <si>
    <t>一审服判息诉率</t>
  </si>
  <si>
    <t>法定审限内结案率</t>
  </si>
  <si>
    <t>设备设施采购验收合格率</t>
  </si>
  <si>
    <t>受理案件及时性</t>
  </si>
  <si>
    <t>审判案件及时性</t>
  </si>
  <si>
    <t>设备设施维修及时性</t>
  </si>
  <si>
    <t>设备设施采购完成及时性</t>
  </si>
  <si>
    <t>经济效益指标</t>
  </si>
  <si>
    <t>挽回经济损失效果</t>
  </si>
  <si>
    <t>保障社会公平正义有效性</t>
  </si>
  <si>
    <t>有效</t>
  </si>
  <si>
    <t>民事案件调解撤诉率</t>
  </si>
  <si>
    <t>偏差原因分析：案件疑难复杂，调撤较为困难。
改进措施：下一步我院将建立“非诉调解—立案调解或速裁—精审”全链条多元解纷体系。开通运行人民法院调解平台、道路交通事故一体化调解平台，邀请调解组织和调解员驻庭开展非诉调解，落实调解员办案补贴，诉前调解和司法确认实行全程免费服务，引导群众通过非诉方式解决纷争；组建速裁团队，对诉前调解未达成协议的案件，由速裁团队进行立案调解或速裁，实现简案快办，繁案精审。</t>
  </si>
  <si>
    <t>配套设施完备性</t>
  </si>
  <si>
    <t>案件审判管理机制健全性</t>
  </si>
  <si>
    <t>人民群众满意度</t>
  </si>
  <si>
    <t>学员满意度</t>
  </si>
  <si>
    <t>法院工作人员满意度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</si>
  <si>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</si>
  <si>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、80%-60%（含、60%-0%合理填写完成比例。</t>
  </si>
  <si>
    <t>2021年度省对市县转移支付绩效自评结果汇总表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</si>
  <si>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</si>
  <si>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</si>
  <si>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</si>
  <si>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</si>
  <si>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</si>
  <si>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</si>
  <si>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中央政法转移支付资金（本级）</t>
  </si>
  <si>
    <t>2021年度中央政法转移支付资金绩效自评表</t>
  </si>
  <si>
    <t>省级主管部门</t>
  </si>
  <si>
    <t>甘肃省高级人民法院</t>
  </si>
  <si>
    <t>其中：中央资金</t>
  </si>
  <si>
    <t xml:space="preserve">      省级资金</t>
  </si>
  <si>
    <t xml:space="preserve">      市县资金</t>
  </si>
  <si>
    <t xml:space="preserve">      其他资金</t>
  </si>
  <si>
    <t>通过该项目的有效实施，完成计划的采购工作，以及完成法庭审判楼外墙维修、法院院机关及基层法庭文化墙建设、云桌面办公系统及正版办公软件建设等建设项目，并弥补办案经费的不足，推动破解难题、补齐短板；坚持惩治犯罪与保障人权并重、实体公正与程序公正并重，提升法院公信力。</t>
  </si>
  <si>
    <t>通过中央政法转移支付项目资金的有效使用，完成了各类设备设施的采购工作、法庭审判楼外墙维修工作，为我院各项工作的顺利开展提供了保障；我院认真履职，积极作为，充分履行宪法和法律赋予的职能，各类案件的审判执行工作顺利完成，法定审限内结案率达到99.71%，人民群众的满意度达到100%。</t>
  </si>
  <si>
    <t>法庭审判楼外墙维修工作完成率</t>
  </si>
  <si>
    <t>法院院机关及基层法庭文化墙建设项目完成率</t>
  </si>
  <si>
    <t>偏差原因分析：由于资金不足，法院院机关及基层法庭文化墙建设项目未开展。</t>
  </si>
  <si>
    <t>云桌面办公系统及正版办公软件建设项目完成率</t>
  </si>
  <si>
    <t>偏差原因分析：云桌面办公系统及正版办公软件建设项目均已完成，但服务器未调试，目前尚未验收。
改进措施：我院将进一步加强项目运行管理，加快推进项目进程、验收、决算等工作，督促项目实施相关部门加快实施进度。</t>
  </si>
  <si>
    <t>执法执勤用车采购数</t>
  </si>
  <si>
    <t>1辆</t>
  </si>
  <si>
    <t>0辆</t>
  </si>
  <si>
    <t>偏差原因分析：2021年我院上报了车辆采购的预算，但是未通过审批，故未进行执法执勤用车的采购。</t>
  </si>
  <si>
    <t>审判案件工作完成情况</t>
  </si>
  <si>
    <t>采购设备质量验收合格率</t>
  </si>
  <si>
    <t>法庭审判楼外墙维修验收合格率</t>
  </si>
  <si>
    <t>云桌面办公系统及正版办公软件建设项目验收合格率</t>
  </si>
  <si>
    <t>采购工作完成及时性</t>
  </si>
  <si>
    <t>法庭审判楼外墙维修工作完成及时性</t>
  </si>
  <si>
    <t>云桌面办公系统部署工作完成及时性</t>
  </si>
  <si>
    <t>案件审理及时性</t>
  </si>
  <si>
    <t>法院院机关及基层法庭文化墙建设项目完成及时性</t>
  </si>
  <si>
    <t>维护社会稳定与司法公正</t>
  </si>
  <si>
    <t>有效维护</t>
  </si>
  <si>
    <t>提高法院综合管理水平</t>
  </si>
  <si>
    <t>提高</t>
  </si>
  <si>
    <t>法院信息化建设完备性</t>
  </si>
  <si>
    <t>采购管理机制健全性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</si>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</sst>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0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b/>
      <sz val="10.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7" applyNumberFormat="0" applyAlignment="0" applyProtection="0">
      <alignment vertical="center"/>
    </xf>
    <xf numFmtId="0" fontId="27" fillId="4" borderId="28" applyNumberFormat="0" applyAlignment="0" applyProtection="0">
      <alignment vertical="center"/>
    </xf>
    <xf numFmtId="0" fontId="28" fillId="4" borderId="27" applyNumberFormat="0" applyAlignment="0" applyProtection="0">
      <alignment vertical="center"/>
    </xf>
    <xf numFmtId="0" fontId="29" fillId="5" borderId="29" applyNumberFormat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8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10" fontId="0" fillId="0" borderId="0" xfId="0" applyNumberFormat="1" applyFont="1" applyFill="1" applyBorder="1" applyAlignment="1"/>
    <xf numFmtId="0" fontId="4" fillId="0" borderId="7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/>
    <xf numFmtId="0" fontId="4" fillId="0" borderId="23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8" sqref="A8"/>
    </sheetView>
  </sheetViews>
  <sheetFormatPr defaultColWidth="9" defaultRowHeight="13.5"/>
  <cols>
    <col min="1" max="1" width="181.375" customWidth="1"/>
  </cols>
  <sheetData>
    <row r="1" ht="149.25" customHeight="1" spans="1:11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51" customHeight="1" spans="1:11">
      <c r="A2" s="146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ht="51" customHeight="1" spans="1:11">
      <c r="A3" s="146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ht="51" customHeight="1" spans="1:11">
      <c r="A4" s="147" t="s">
        <v>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</row>
    <row r="5" s="143" customFormat="1" ht="51" customHeight="1" spans="1:11">
      <c r="A5" s="148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ht="51" customHeight="1" spans="1:11">
      <c r="A6" s="150" t="s">
        <v>3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</row>
    <row r="7" s="137" customFormat="1" ht="27" customHeight="1" spans="1:1">
      <c r="A7" s="151"/>
    </row>
    <row r="8" s="137" customFormat="1" ht="27" customHeight="1"/>
    <row r="9" s="137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0" sqref="A10"/>
    </sheetView>
  </sheetViews>
  <sheetFormatPr defaultColWidth="9" defaultRowHeight="13.5"/>
  <cols>
    <col min="1" max="1" width="81.625" customWidth="1"/>
  </cols>
  <sheetData>
    <row r="1" spans="1:1">
      <c r="A1" s="138"/>
    </row>
    <row r="2" ht="40.5" customHeight="1" spans="1:1">
      <c r="A2" s="139" t="s">
        <v>4</v>
      </c>
    </row>
    <row r="3" ht="19.5" customHeight="1" spans="1:1">
      <c r="A3" s="138"/>
    </row>
    <row r="4" s="137" customFormat="1" ht="30.75" customHeight="1" spans="1:1">
      <c r="A4" s="140" t="s">
        <v>5</v>
      </c>
    </row>
    <row r="5" s="137" customFormat="1" ht="30.75" customHeight="1" spans="1:1">
      <c r="A5" s="140" t="s">
        <v>6</v>
      </c>
    </row>
    <row r="6" s="137" customFormat="1" ht="30.75" customHeight="1" spans="1:1">
      <c r="A6" s="140" t="s">
        <v>7</v>
      </c>
    </row>
    <row r="7" s="137" customFormat="1" ht="30.75" customHeight="1" spans="1:1">
      <c r="A7" s="141" t="s">
        <v>8</v>
      </c>
    </row>
    <row r="8" s="137" customFormat="1" ht="30.75" customHeight="1" spans="1:1">
      <c r="A8" s="141" t="s">
        <v>9</v>
      </c>
    </row>
    <row r="9" s="137" customFormat="1" ht="30.75" customHeight="1" spans="1:1">
      <c r="A9" s="142" t="s">
        <v>10</v>
      </c>
    </row>
    <row r="10" s="137" customFormat="1" ht="30.75" customHeight="1" spans="1:1">
      <c r="A10" s="141" t="s">
        <v>11</v>
      </c>
    </row>
    <row r="11" spans="1:1">
      <c r="A11" s="138"/>
    </row>
    <row r="12" spans="1:1">
      <c r="A12" s="13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4"/>
  <sheetViews>
    <sheetView workbookViewId="0">
      <selection activeCell="E30" sqref="E30"/>
    </sheetView>
  </sheetViews>
  <sheetFormatPr defaultColWidth="11" defaultRowHeight="20.1" customHeight="1"/>
  <cols>
    <col min="1" max="1" width="19.75" style="71" customWidth="1"/>
    <col min="2" max="2" width="19.125" style="71" customWidth="1"/>
    <col min="3" max="3" width="20.125" style="71" customWidth="1"/>
    <col min="4" max="4" width="29.25" style="71" customWidth="1"/>
    <col min="5" max="5" width="16.625" style="71" customWidth="1"/>
    <col min="6" max="6" width="14.25" style="71" customWidth="1"/>
    <col min="7" max="7" width="10.625" style="71" customWidth="1"/>
    <col min="8" max="8" width="10.25" style="71" customWidth="1"/>
    <col min="9" max="9" width="23.75" style="71" customWidth="1"/>
    <col min="10" max="16378" width="11" style="71"/>
    <col min="16379" max="16384" width="11" style="73"/>
  </cols>
  <sheetData>
    <row r="1" s="71" customFormat="1" ht="49.5" customHeight="1" spans="1:9">
      <c r="A1" s="74" t="s">
        <v>12</v>
      </c>
      <c r="B1" s="74"/>
      <c r="C1" s="74"/>
      <c r="D1" s="74"/>
      <c r="E1" s="74"/>
      <c r="F1" s="74"/>
      <c r="G1" s="74"/>
      <c r="H1" s="74"/>
      <c r="I1" s="74"/>
    </row>
    <row r="2" s="71" customFormat="1" customHeight="1" spans="1:9">
      <c r="A2" s="75" t="s">
        <v>13</v>
      </c>
      <c r="B2" s="76" t="s">
        <v>14</v>
      </c>
      <c r="C2" s="77"/>
      <c r="D2" s="77"/>
      <c r="E2" s="77"/>
      <c r="F2" s="77"/>
      <c r="G2" s="77"/>
      <c r="H2" s="77"/>
      <c r="I2" s="127"/>
    </row>
    <row r="3" s="71" customFormat="1" customHeight="1" spans="1:9">
      <c r="A3" s="78" t="s">
        <v>15</v>
      </c>
      <c r="B3" s="79"/>
      <c r="C3" s="79" t="s">
        <v>16</v>
      </c>
      <c r="D3" s="80" t="s">
        <v>17</v>
      </c>
      <c r="E3" s="81" t="s">
        <v>18</v>
      </c>
      <c r="F3" s="82" t="s">
        <v>19</v>
      </c>
      <c r="G3" s="83"/>
      <c r="H3" s="84" t="s">
        <v>20</v>
      </c>
      <c r="I3" s="128" t="s">
        <v>21</v>
      </c>
    </row>
    <row r="4" s="71" customFormat="1" customHeight="1" spans="1:9">
      <c r="A4" s="85"/>
      <c r="B4" s="86" t="s">
        <v>22</v>
      </c>
      <c r="C4" s="87">
        <v>1863.28</v>
      </c>
      <c r="D4" s="87">
        <v>2314.68</v>
      </c>
      <c r="E4" s="87">
        <v>2265.4</v>
      </c>
      <c r="F4" s="88">
        <f>E4/D4</f>
        <v>0.978709800058756</v>
      </c>
      <c r="G4" s="89"/>
      <c r="H4" s="90">
        <v>10</v>
      </c>
      <c r="I4" s="129">
        <f>H4*F4</f>
        <v>9.78709800058756</v>
      </c>
    </row>
    <row r="5" s="71" customFormat="1" customHeight="1" spans="1:9">
      <c r="A5" s="85"/>
      <c r="B5" s="91" t="s">
        <v>23</v>
      </c>
      <c r="C5" s="92">
        <v>1345.28</v>
      </c>
      <c r="D5" s="92">
        <v>1514.51</v>
      </c>
      <c r="E5" s="92">
        <v>1514.51</v>
      </c>
      <c r="F5" s="93">
        <f>E5/D5</f>
        <v>1</v>
      </c>
      <c r="G5" s="94"/>
      <c r="H5" s="90" t="s">
        <v>24</v>
      </c>
      <c r="I5" s="90" t="s">
        <v>24</v>
      </c>
    </row>
    <row r="6" s="71" customFormat="1" customHeight="1" spans="1:9">
      <c r="A6" s="95"/>
      <c r="B6" s="91" t="s">
        <v>25</v>
      </c>
      <c r="C6" s="96">
        <v>518</v>
      </c>
      <c r="D6" s="92">
        <v>800.17</v>
      </c>
      <c r="E6" s="92">
        <v>750.89</v>
      </c>
      <c r="F6" s="88">
        <f>E6/D6</f>
        <v>0.938413087218966</v>
      </c>
      <c r="G6" s="89"/>
      <c r="H6" s="90" t="s">
        <v>24</v>
      </c>
      <c r="I6" s="90" t="s">
        <v>24</v>
      </c>
    </row>
    <row r="7" s="71" customFormat="1" customHeight="1" spans="1:9">
      <c r="A7" s="79" t="s">
        <v>26</v>
      </c>
      <c r="B7" s="78" t="s">
        <v>27</v>
      </c>
      <c r="C7" s="78"/>
      <c r="D7" s="78"/>
      <c r="E7" s="79" t="s">
        <v>28</v>
      </c>
      <c r="F7" s="79"/>
      <c r="G7" s="79"/>
      <c r="H7" s="79"/>
      <c r="I7" s="79"/>
    </row>
    <row r="8" s="71" customFormat="1" ht="60.75" customHeight="1" spans="1:9">
      <c r="A8" s="82"/>
      <c r="B8" s="91" t="s">
        <v>29</v>
      </c>
      <c r="C8" s="91"/>
      <c r="D8" s="91"/>
      <c r="E8" s="97" t="s">
        <v>30</v>
      </c>
      <c r="F8" s="97"/>
      <c r="G8" s="97"/>
      <c r="H8" s="97"/>
      <c r="I8" s="130"/>
    </row>
    <row r="9" s="71" customFormat="1" ht="42" customHeight="1" spans="1:9">
      <c r="A9" s="82"/>
      <c r="B9" s="91" t="s">
        <v>31</v>
      </c>
      <c r="C9" s="91"/>
      <c r="D9" s="91"/>
      <c r="E9" s="97" t="s">
        <v>32</v>
      </c>
      <c r="F9" s="97"/>
      <c r="G9" s="97"/>
      <c r="H9" s="97"/>
      <c r="I9" s="130"/>
    </row>
    <row r="10" s="71" customFormat="1" ht="65.25" customHeight="1" spans="1:9">
      <c r="A10" s="82"/>
      <c r="B10" s="98" t="s">
        <v>33</v>
      </c>
      <c r="C10" s="98"/>
      <c r="D10" s="98"/>
      <c r="E10" s="15" t="s">
        <v>34</v>
      </c>
      <c r="F10" s="15"/>
      <c r="G10" s="15"/>
      <c r="H10" s="15"/>
      <c r="I10" s="16"/>
    </row>
    <row r="11" s="71" customFormat="1" customHeight="1" spans="1:9">
      <c r="A11" s="99" t="s">
        <v>35</v>
      </c>
      <c r="B11" s="80" t="s">
        <v>36</v>
      </c>
      <c r="C11" s="100" t="s">
        <v>37</v>
      </c>
      <c r="D11" s="81" t="s">
        <v>38</v>
      </c>
      <c r="E11" s="79" t="s">
        <v>39</v>
      </c>
      <c r="F11" s="79" t="s">
        <v>40</v>
      </c>
      <c r="G11" s="79" t="s">
        <v>20</v>
      </c>
      <c r="H11" s="79" t="s">
        <v>21</v>
      </c>
      <c r="I11" s="79" t="s">
        <v>41</v>
      </c>
    </row>
    <row r="12" s="71" customFormat="1" customHeight="1" spans="1:9">
      <c r="A12" s="99"/>
      <c r="B12" s="101" t="s">
        <v>42</v>
      </c>
      <c r="C12" s="102" t="s">
        <v>43</v>
      </c>
      <c r="D12" s="103" t="s">
        <v>44</v>
      </c>
      <c r="E12" s="104">
        <v>1</v>
      </c>
      <c r="F12" s="104">
        <v>1</v>
      </c>
      <c r="G12" s="99">
        <v>2</v>
      </c>
      <c r="H12" s="99">
        <v>2</v>
      </c>
      <c r="I12" s="131"/>
    </row>
    <row r="13" s="71" customFormat="1" customHeight="1" spans="1:9">
      <c r="A13" s="99"/>
      <c r="B13" s="105"/>
      <c r="C13" s="106"/>
      <c r="D13" s="103" t="s">
        <v>45</v>
      </c>
      <c r="E13" s="104">
        <v>1</v>
      </c>
      <c r="F13" s="107">
        <v>0.9384</v>
      </c>
      <c r="G13" s="99">
        <v>2</v>
      </c>
      <c r="H13" s="99">
        <v>2</v>
      </c>
      <c r="I13" s="131"/>
    </row>
    <row r="14" s="71" customFormat="1" customHeight="1" spans="1:9">
      <c r="A14" s="99"/>
      <c r="B14" s="105"/>
      <c r="C14" s="106"/>
      <c r="D14" s="103" t="s">
        <v>46</v>
      </c>
      <c r="E14" s="99" t="s">
        <v>47</v>
      </c>
      <c r="F14" s="107">
        <f>320771.04/375100</f>
        <v>0.85516139696081</v>
      </c>
      <c r="G14" s="99">
        <v>2</v>
      </c>
      <c r="H14" s="99">
        <v>2</v>
      </c>
      <c r="I14" s="131"/>
    </row>
    <row r="15" s="71" customFormat="1" customHeight="1" spans="1:9">
      <c r="A15" s="99"/>
      <c r="B15" s="105"/>
      <c r="C15" s="108"/>
      <c r="D15" s="103" t="s">
        <v>48</v>
      </c>
      <c r="E15" s="99" t="s">
        <v>49</v>
      </c>
      <c r="F15" s="107">
        <f>(492863.41-2692534.89)/2692534.89</f>
        <v>-0.816951894725494</v>
      </c>
      <c r="G15" s="99">
        <v>2</v>
      </c>
      <c r="H15" s="99">
        <v>2</v>
      </c>
      <c r="I15" s="131"/>
    </row>
    <row r="16" s="71" customFormat="1" customHeight="1" spans="1:9">
      <c r="A16" s="99"/>
      <c r="B16" s="105"/>
      <c r="C16" s="109" t="s">
        <v>50</v>
      </c>
      <c r="D16" s="103" t="s">
        <v>51</v>
      </c>
      <c r="E16" s="99" t="s">
        <v>52</v>
      </c>
      <c r="F16" s="104">
        <v>1</v>
      </c>
      <c r="G16" s="99">
        <v>2</v>
      </c>
      <c r="H16" s="99">
        <v>2</v>
      </c>
      <c r="I16" s="131"/>
    </row>
    <row r="17" s="71" customFormat="1" customHeight="1" spans="1:9">
      <c r="A17" s="99"/>
      <c r="B17" s="105"/>
      <c r="C17" s="108"/>
      <c r="D17" s="103" t="s">
        <v>53</v>
      </c>
      <c r="E17" s="99" t="s">
        <v>54</v>
      </c>
      <c r="F17" s="104">
        <v>1</v>
      </c>
      <c r="G17" s="99">
        <v>2</v>
      </c>
      <c r="H17" s="99">
        <v>2</v>
      </c>
      <c r="I17" s="131"/>
    </row>
    <row r="18" s="71" customFormat="1" customHeight="1" spans="1:9">
      <c r="A18" s="99"/>
      <c r="B18" s="105"/>
      <c r="C18" s="110" t="s">
        <v>55</v>
      </c>
      <c r="D18" s="103" t="s">
        <v>56</v>
      </c>
      <c r="E18" s="99" t="s">
        <v>54</v>
      </c>
      <c r="F18" s="104">
        <v>1</v>
      </c>
      <c r="G18" s="99">
        <v>2</v>
      </c>
      <c r="H18" s="99">
        <v>2</v>
      </c>
      <c r="I18" s="131"/>
    </row>
    <row r="19" s="71" customFormat="1" customHeight="1" spans="1:9">
      <c r="A19" s="99"/>
      <c r="B19" s="105"/>
      <c r="C19" s="111" t="s">
        <v>57</v>
      </c>
      <c r="D19" s="103" t="s">
        <v>58</v>
      </c>
      <c r="E19" s="99" t="s">
        <v>54</v>
      </c>
      <c r="F19" s="104">
        <v>1</v>
      </c>
      <c r="G19" s="99">
        <v>2</v>
      </c>
      <c r="H19" s="99">
        <v>2</v>
      </c>
      <c r="I19" s="131"/>
    </row>
    <row r="20" s="71" customFormat="1" customHeight="1" spans="1:9">
      <c r="A20" s="99"/>
      <c r="B20" s="105"/>
      <c r="C20" s="111" t="s">
        <v>59</v>
      </c>
      <c r="D20" s="103" t="s">
        <v>60</v>
      </c>
      <c r="E20" s="99" t="s">
        <v>47</v>
      </c>
      <c r="F20" s="107">
        <f>65/68</f>
        <v>0.955882352941177</v>
      </c>
      <c r="G20" s="99">
        <v>2</v>
      </c>
      <c r="H20" s="99">
        <v>2</v>
      </c>
      <c r="I20" s="131"/>
    </row>
    <row r="21" s="71" customFormat="1" customHeight="1" spans="1:9">
      <c r="A21" s="99"/>
      <c r="B21" s="112"/>
      <c r="C21" s="111" t="s">
        <v>61</v>
      </c>
      <c r="D21" s="103" t="s">
        <v>62</v>
      </c>
      <c r="E21" s="99" t="s">
        <v>52</v>
      </c>
      <c r="F21" s="104">
        <v>1</v>
      </c>
      <c r="G21" s="99">
        <v>2</v>
      </c>
      <c r="H21" s="99">
        <v>2</v>
      </c>
      <c r="I21" s="131"/>
    </row>
    <row r="22" s="71" customFormat="1" customHeight="1" spans="1:9">
      <c r="A22" s="99"/>
      <c r="B22" s="113" t="s">
        <v>63</v>
      </c>
      <c r="C22" s="102" t="s">
        <v>64</v>
      </c>
      <c r="D22" s="103" t="s">
        <v>65</v>
      </c>
      <c r="E22" s="99" t="s">
        <v>66</v>
      </c>
      <c r="F22" s="104">
        <v>0.98</v>
      </c>
      <c r="G22" s="99">
        <v>2</v>
      </c>
      <c r="H22" s="99">
        <v>2</v>
      </c>
      <c r="I22" s="131"/>
    </row>
    <row r="23" s="71" customFormat="1" customHeight="1" spans="1:9">
      <c r="A23" s="99"/>
      <c r="B23" s="114"/>
      <c r="C23" s="106"/>
      <c r="D23" s="103" t="s">
        <v>67</v>
      </c>
      <c r="E23" s="99" t="s">
        <v>66</v>
      </c>
      <c r="F23" s="107">
        <v>0.9474</v>
      </c>
      <c r="G23" s="99">
        <v>2</v>
      </c>
      <c r="H23" s="99">
        <v>2</v>
      </c>
      <c r="I23" s="131"/>
    </row>
    <row r="24" s="71" customFormat="1" customHeight="1" spans="1:9">
      <c r="A24" s="99"/>
      <c r="B24" s="114"/>
      <c r="C24" s="106"/>
      <c r="D24" s="103" t="s">
        <v>68</v>
      </c>
      <c r="E24" s="104">
        <v>1</v>
      </c>
      <c r="F24" s="107">
        <v>0.9238</v>
      </c>
      <c r="G24" s="99">
        <v>2</v>
      </c>
      <c r="H24" s="99">
        <v>2</v>
      </c>
      <c r="I24" s="131"/>
    </row>
    <row r="25" s="71" customFormat="1" customHeight="1" spans="1:9">
      <c r="A25" s="99"/>
      <c r="B25" s="114"/>
      <c r="C25" s="106"/>
      <c r="D25" s="103" t="s">
        <v>69</v>
      </c>
      <c r="E25" s="99" t="s">
        <v>66</v>
      </c>
      <c r="F25" s="104">
        <v>0</v>
      </c>
      <c r="G25" s="99">
        <v>0</v>
      </c>
      <c r="H25" s="115">
        <v>0</v>
      </c>
      <c r="I25" s="131"/>
    </row>
    <row r="26" s="71" customFormat="1" customHeight="1" spans="1:11">
      <c r="A26" s="99"/>
      <c r="B26" s="114"/>
      <c r="C26" s="106"/>
      <c r="D26" s="103" t="s">
        <v>70</v>
      </c>
      <c r="E26" s="99" t="s">
        <v>66</v>
      </c>
      <c r="F26" s="104">
        <v>1</v>
      </c>
      <c r="G26" s="99">
        <v>3</v>
      </c>
      <c r="H26" s="99">
        <v>3</v>
      </c>
      <c r="I26" s="131"/>
      <c r="J26" s="132"/>
      <c r="K26" s="133"/>
    </row>
    <row r="27" s="71" customFormat="1" ht="66.75" customHeight="1" spans="1:9">
      <c r="A27" s="99"/>
      <c r="B27" s="114"/>
      <c r="C27" s="106"/>
      <c r="D27" s="103" t="s">
        <v>71</v>
      </c>
      <c r="E27" s="99" t="s">
        <v>72</v>
      </c>
      <c r="F27" s="99" t="s">
        <v>73</v>
      </c>
      <c r="G27" s="99">
        <v>2</v>
      </c>
      <c r="H27" s="115">
        <v>1</v>
      </c>
      <c r="I27" s="131" t="s">
        <v>74</v>
      </c>
    </row>
    <row r="28" s="71" customFormat="1" ht="89.25" customHeight="1" spans="1:10">
      <c r="A28" s="99"/>
      <c r="B28" s="114"/>
      <c r="C28" s="106"/>
      <c r="D28" s="103" t="s">
        <v>75</v>
      </c>
      <c r="E28" s="99" t="s">
        <v>76</v>
      </c>
      <c r="F28" s="99" t="s">
        <v>77</v>
      </c>
      <c r="G28" s="99">
        <v>2</v>
      </c>
      <c r="H28" s="115">
        <v>1</v>
      </c>
      <c r="I28" s="134" t="s">
        <v>78</v>
      </c>
      <c r="J28" s="135"/>
    </row>
    <row r="29" s="71" customFormat="1" customHeight="1" spans="1:9">
      <c r="A29" s="99"/>
      <c r="B29" s="114"/>
      <c r="C29" s="106"/>
      <c r="D29" s="103" t="s">
        <v>79</v>
      </c>
      <c r="E29" s="99" t="s">
        <v>80</v>
      </c>
      <c r="F29" s="104">
        <v>1</v>
      </c>
      <c r="G29" s="99">
        <v>4</v>
      </c>
      <c r="H29" s="115">
        <v>4</v>
      </c>
      <c r="I29" s="131"/>
    </row>
    <row r="30" s="71" customFormat="1" customHeight="1" spans="1:9">
      <c r="A30" s="99"/>
      <c r="B30" s="114"/>
      <c r="C30" s="106"/>
      <c r="D30" s="103" t="s">
        <v>81</v>
      </c>
      <c r="E30" s="99" t="s">
        <v>82</v>
      </c>
      <c r="F30" s="104">
        <v>0</v>
      </c>
      <c r="G30" s="99">
        <v>0</v>
      </c>
      <c r="H30" s="115">
        <v>0</v>
      </c>
      <c r="I30" s="131"/>
    </row>
    <row r="31" s="71" customFormat="1" ht="147" customHeight="1" spans="1:9">
      <c r="A31" s="99"/>
      <c r="B31" s="114"/>
      <c r="C31" s="106"/>
      <c r="D31" s="103" t="s">
        <v>83</v>
      </c>
      <c r="E31" s="99" t="s">
        <v>82</v>
      </c>
      <c r="F31" s="107">
        <v>0.8643</v>
      </c>
      <c r="G31" s="99">
        <v>2</v>
      </c>
      <c r="H31" s="87">
        <f>86.43%/100%*G31</f>
        <v>1.7286</v>
      </c>
      <c r="I31" s="131" t="s">
        <v>84</v>
      </c>
    </row>
    <row r="32" s="71" customFormat="1" customHeight="1" spans="1:9">
      <c r="A32" s="99"/>
      <c r="B32" s="114"/>
      <c r="C32" s="106"/>
      <c r="D32" s="103" t="s">
        <v>85</v>
      </c>
      <c r="E32" s="99" t="s">
        <v>82</v>
      </c>
      <c r="F32" s="104">
        <v>0.98</v>
      </c>
      <c r="G32" s="99">
        <v>3</v>
      </c>
      <c r="H32" s="99">
        <v>3</v>
      </c>
      <c r="I32" s="131"/>
    </row>
    <row r="33" s="71" customFormat="1" customHeight="1" spans="1:9">
      <c r="A33" s="99"/>
      <c r="B33" s="114"/>
      <c r="C33" s="106"/>
      <c r="D33" s="103" t="s">
        <v>86</v>
      </c>
      <c r="E33" s="104">
        <v>1</v>
      </c>
      <c r="F33" s="104">
        <v>1</v>
      </c>
      <c r="G33" s="99">
        <v>4</v>
      </c>
      <c r="H33" s="99">
        <v>4</v>
      </c>
      <c r="I33" s="131"/>
    </row>
    <row r="34" s="71" customFormat="1" customHeight="1" spans="1:9">
      <c r="A34" s="99"/>
      <c r="B34" s="114"/>
      <c r="C34" s="106"/>
      <c r="D34" s="103" t="s">
        <v>87</v>
      </c>
      <c r="E34" s="99" t="s">
        <v>82</v>
      </c>
      <c r="F34" s="104">
        <v>1</v>
      </c>
      <c r="G34" s="99">
        <v>4</v>
      </c>
      <c r="H34" s="99">
        <v>4</v>
      </c>
      <c r="I34" s="131"/>
    </row>
    <row r="35" s="71" customFormat="1" customHeight="1" spans="1:9">
      <c r="A35" s="99"/>
      <c r="B35" s="114"/>
      <c r="C35" s="106"/>
      <c r="D35" s="103" t="s">
        <v>88</v>
      </c>
      <c r="E35" s="99" t="s">
        <v>89</v>
      </c>
      <c r="F35" s="104">
        <v>1</v>
      </c>
      <c r="G35" s="99">
        <v>4</v>
      </c>
      <c r="H35" s="99">
        <v>4</v>
      </c>
      <c r="I35" s="131"/>
    </row>
    <row r="36" s="71" customFormat="1" customHeight="1" spans="1:9">
      <c r="A36" s="99"/>
      <c r="B36" s="114"/>
      <c r="C36" s="116"/>
      <c r="D36" s="103" t="s">
        <v>90</v>
      </c>
      <c r="E36" s="99" t="s">
        <v>89</v>
      </c>
      <c r="F36" s="104">
        <v>1</v>
      </c>
      <c r="G36" s="99">
        <v>4</v>
      </c>
      <c r="H36" s="99">
        <v>4</v>
      </c>
      <c r="I36" s="131"/>
    </row>
    <row r="37" s="71" customFormat="1" customHeight="1" spans="1:9">
      <c r="A37" s="99"/>
      <c r="B37" s="114"/>
      <c r="C37" s="99" t="s">
        <v>91</v>
      </c>
      <c r="D37" s="103" t="s">
        <v>92</v>
      </c>
      <c r="E37" s="99" t="s">
        <v>93</v>
      </c>
      <c r="F37" s="104">
        <v>1</v>
      </c>
      <c r="G37" s="99">
        <v>4</v>
      </c>
      <c r="H37" s="99">
        <v>4</v>
      </c>
      <c r="I37" s="131"/>
    </row>
    <row r="38" s="71" customFormat="1" ht="88.5" customHeight="1" spans="1:9">
      <c r="A38" s="99"/>
      <c r="B38" s="114"/>
      <c r="C38" s="99"/>
      <c r="D38" s="103" t="s">
        <v>94</v>
      </c>
      <c r="E38" s="99" t="s">
        <v>95</v>
      </c>
      <c r="F38" s="107">
        <v>0.2816</v>
      </c>
      <c r="G38" s="99">
        <v>2</v>
      </c>
      <c r="H38" s="115">
        <v>1</v>
      </c>
      <c r="I38" s="131" t="s">
        <v>96</v>
      </c>
    </row>
    <row r="39" s="71" customFormat="1" customHeight="1" spans="1:9">
      <c r="A39" s="99"/>
      <c r="B39" s="114"/>
      <c r="C39" s="102" t="s">
        <v>97</v>
      </c>
      <c r="D39" s="117" t="s">
        <v>98</v>
      </c>
      <c r="E39" s="99" t="s">
        <v>99</v>
      </c>
      <c r="F39" s="104">
        <v>1</v>
      </c>
      <c r="G39" s="99">
        <v>3</v>
      </c>
      <c r="H39" s="99">
        <v>3</v>
      </c>
      <c r="I39" s="131"/>
    </row>
    <row r="40" s="71" customFormat="1" customHeight="1" spans="1:9">
      <c r="A40" s="99"/>
      <c r="B40" s="118"/>
      <c r="C40" s="108"/>
      <c r="D40" s="117" t="s">
        <v>100</v>
      </c>
      <c r="E40" s="99" t="s">
        <v>101</v>
      </c>
      <c r="F40" s="104">
        <v>1</v>
      </c>
      <c r="G40" s="99">
        <v>3</v>
      </c>
      <c r="H40" s="99">
        <v>3</v>
      </c>
      <c r="I40" s="131"/>
    </row>
    <row r="41" s="71" customFormat="1" customHeight="1" spans="1:9">
      <c r="A41" s="99"/>
      <c r="B41" s="119" t="s">
        <v>102</v>
      </c>
      <c r="C41" s="110" t="s">
        <v>103</v>
      </c>
      <c r="D41" s="103" t="s">
        <v>104</v>
      </c>
      <c r="E41" s="99" t="s">
        <v>105</v>
      </c>
      <c r="F41" s="104">
        <v>1</v>
      </c>
      <c r="G41" s="99">
        <v>4</v>
      </c>
      <c r="H41" s="99">
        <v>4</v>
      </c>
      <c r="I41" s="131"/>
    </row>
    <row r="42" s="71" customFormat="1" customHeight="1" spans="1:9">
      <c r="A42" s="99"/>
      <c r="B42" s="105"/>
      <c r="C42" s="111" t="s">
        <v>106</v>
      </c>
      <c r="D42" s="103" t="s">
        <v>107</v>
      </c>
      <c r="E42" s="99" t="s">
        <v>105</v>
      </c>
      <c r="F42" s="104">
        <v>1</v>
      </c>
      <c r="G42" s="99">
        <v>3</v>
      </c>
      <c r="H42" s="99">
        <v>3</v>
      </c>
      <c r="I42" s="131"/>
    </row>
    <row r="43" s="71" customFormat="1" customHeight="1" spans="1:9">
      <c r="A43" s="99"/>
      <c r="B43" s="105"/>
      <c r="C43" s="102" t="s">
        <v>108</v>
      </c>
      <c r="D43" s="120" t="s">
        <v>109</v>
      </c>
      <c r="E43" s="99" t="s">
        <v>105</v>
      </c>
      <c r="F43" s="104">
        <v>1</v>
      </c>
      <c r="G43" s="99">
        <v>3</v>
      </c>
      <c r="H43" s="99">
        <v>3</v>
      </c>
      <c r="I43" s="131"/>
    </row>
    <row r="44" s="71" customFormat="1" customHeight="1" spans="1:9">
      <c r="A44" s="99"/>
      <c r="B44" s="99" t="s">
        <v>110</v>
      </c>
      <c r="C44" s="121" t="s">
        <v>110</v>
      </c>
      <c r="D44" s="120" t="s">
        <v>111</v>
      </c>
      <c r="E44" s="99" t="s">
        <v>82</v>
      </c>
      <c r="F44" s="104">
        <v>1</v>
      </c>
      <c r="G44" s="99">
        <v>5</v>
      </c>
      <c r="H44" s="99">
        <v>5</v>
      </c>
      <c r="I44" s="131"/>
    </row>
    <row r="45" s="71" customFormat="1" customHeight="1" spans="1:9">
      <c r="A45" s="99"/>
      <c r="B45" s="99"/>
      <c r="C45" s="122"/>
      <c r="D45" s="120" t="s">
        <v>112</v>
      </c>
      <c r="E45" s="99" t="s">
        <v>82</v>
      </c>
      <c r="F45" s="104">
        <v>1</v>
      </c>
      <c r="G45" s="99">
        <v>5</v>
      </c>
      <c r="H45" s="99">
        <v>5</v>
      </c>
      <c r="I45" s="131"/>
    </row>
    <row r="46" s="71" customFormat="1" customHeight="1" spans="1:9">
      <c r="A46" s="82" t="s">
        <v>113</v>
      </c>
      <c r="B46" s="123"/>
      <c r="C46" s="123"/>
      <c r="D46" s="123"/>
      <c r="E46" s="123"/>
      <c r="F46" s="123"/>
      <c r="G46" s="83"/>
      <c r="H46" s="87">
        <f>SUM(H12:H45)+I4</f>
        <v>96.5156980005875</v>
      </c>
      <c r="I46" s="131"/>
    </row>
    <row r="47" s="71" customFormat="1" customHeight="1" spans="1:9">
      <c r="A47" s="124" t="s">
        <v>114</v>
      </c>
      <c r="B47" s="125"/>
      <c r="C47" s="125"/>
      <c r="D47" s="125"/>
      <c r="E47" s="125"/>
      <c r="F47" s="125"/>
      <c r="G47" s="125"/>
      <c r="H47" s="125"/>
      <c r="I47" s="136"/>
    </row>
    <row r="48" s="72" customFormat="1" ht="47.25" customHeight="1" spans="1:9">
      <c r="A48" s="126" t="s">
        <v>115</v>
      </c>
      <c r="B48" s="126"/>
      <c r="C48" s="126"/>
      <c r="D48" s="126"/>
      <c r="E48" s="126"/>
      <c r="F48" s="126"/>
      <c r="G48" s="126"/>
      <c r="H48" s="126"/>
      <c r="I48" s="126"/>
    </row>
    <row r="49" s="72" customFormat="1" ht="45.75" customHeight="1" spans="1:9">
      <c r="A49" s="126" t="s">
        <v>116</v>
      </c>
      <c r="B49" s="126"/>
      <c r="C49" s="126"/>
      <c r="D49" s="126"/>
      <c r="E49" s="126"/>
      <c r="F49" s="126"/>
      <c r="G49" s="126"/>
      <c r="H49" s="126"/>
      <c r="I49" s="126"/>
    </row>
    <row r="50" s="71" customFormat="1" customHeight="1"/>
    <row r="51" s="71" customFormat="1" customHeight="1"/>
    <row r="52" s="71" customFormat="1" customHeight="1"/>
    <row r="53" s="71" customFormat="1" customHeight="1"/>
    <row r="54" s="71" customFormat="1" customHeight="1" spans="16379:16381">
      <c r="XEY54" s="73"/>
      <c r="XEZ54" s="73"/>
      <c r="XFA54" s="73"/>
    </row>
  </sheetData>
  <mergeCells count="31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46:G46"/>
    <mergeCell ref="A47:I47"/>
    <mergeCell ref="A48:I48"/>
    <mergeCell ref="A49:I49"/>
    <mergeCell ref="A3:A6"/>
    <mergeCell ref="A7:A10"/>
    <mergeCell ref="A11:A45"/>
    <mergeCell ref="B12:B21"/>
    <mergeCell ref="B22:B40"/>
    <mergeCell ref="B41:B43"/>
    <mergeCell ref="B44:B45"/>
    <mergeCell ref="C12:C15"/>
    <mergeCell ref="C16:C17"/>
    <mergeCell ref="C22:C36"/>
    <mergeCell ref="C37:C38"/>
    <mergeCell ref="C39:C40"/>
    <mergeCell ref="C44:C45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G10" sqref="G10"/>
    </sheetView>
  </sheetViews>
  <sheetFormatPr defaultColWidth="9" defaultRowHeight="20.1" customHeight="1" outlineLevelRow="6"/>
  <cols>
    <col min="1" max="1" width="8.125" style="32" customWidth="1"/>
    <col min="2" max="2" width="26.375" customWidth="1"/>
    <col min="3" max="3" width="27.375" customWidth="1"/>
    <col min="4" max="4" width="12.625" customWidth="1"/>
    <col min="5" max="6" width="13.25" customWidth="1"/>
    <col min="7" max="11" width="12.625" customWidth="1"/>
  </cols>
  <sheetData>
    <row r="1" ht="47.25" customHeight="1" spans="1:11">
      <c r="A1" s="33" t="s">
        <v>117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="44" customFormat="1" customHeight="1" spans="1:11">
      <c r="A2" s="34" t="s">
        <v>118</v>
      </c>
      <c r="B2" s="35" t="s">
        <v>119</v>
      </c>
      <c r="C2" s="36" t="s">
        <v>120</v>
      </c>
      <c r="D2" s="35" t="s">
        <v>121</v>
      </c>
      <c r="E2" s="35"/>
      <c r="F2" s="35"/>
      <c r="G2" s="35"/>
      <c r="H2" s="35"/>
      <c r="I2" s="35"/>
      <c r="J2" s="34" t="s">
        <v>122</v>
      </c>
      <c r="K2" s="34" t="s">
        <v>123</v>
      </c>
    </row>
    <row r="3" s="44" customFormat="1" customHeight="1" spans="1:11">
      <c r="A3" s="39"/>
      <c r="B3" s="35"/>
      <c r="C3" s="36"/>
      <c r="D3" s="35" t="s">
        <v>17</v>
      </c>
      <c r="E3" s="35"/>
      <c r="F3" s="35"/>
      <c r="G3" s="35"/>
      <c r="H3" s="35" t="s">
        <v>124</v>
      </c>
      <c r="I3" s="35" t="s">
        <v>125</v>
      </c>
      <c r="J3" s="39"/>
      <c r="K3" s="39"/>
    </row>
    <row r="4" s="44" customFormat="1" customHeight="1" spans="1:11">
      <c r="A4" s="41"/>
      <c r="B4" s="35"/>
      <c r="C4" s="36"/>
      <c r="D4" s="36" t="s">
        <v>126</v>
      </c>
      <c r="E4" s="35" t="s">
        <v>127</v>
      </c>
      <c r="F4" s="35" t="s">
        <v>128</v>
      </c>
      <c r="G4" s="35" t="s">
        <v>129</v>
      </c>
      <c r="H4" s="35"/>
      <c r="I4" s="36"/>
      <c r="J4" s="41"/>
      <c r="K4" s="39"/>
    </row>
    <row r="5" s="1" customFormat="1" customHeight="1" spans="1:11">
      <c r="A5" s="42">
        <v>1</v>
      </c>
      <c r="B5" s="43" t="s">
        <v>130</v>
      </c>
      <c r="C5" s="42" t="s">
        <v>14</v>
      </c>
      <c r="D5" s="47">
        <f>SUM(E5:G5)</f>
        <v>57.63</v>
      </c>
      <c r="E5" s="46">
        <v>52</v>
      </c>
      <c r="F5" s="47">
        <v>5.63</v>
      </c>
      <c r="G5" s="46">
        <v>0</v>
      </c>
      <c r="H5" s="47">
        <v>57.63</v>
      </c>
      <c r="I5" s="53">
        <f>H5/D5</f>
        <v>1</v>
      </c>
      <c r="J5" s="46">
        <v>100</v>
      </c>
      <c r="K5" s="57" t="s">
        <v>24</v>
      </c>
    </row>
    <row r="6" s="1" customFormat="1" customHeight="1" spans="1:11">
      <c r="A6" s="42">
        <v>2</v>
      </c>
      <c r="B6" s="42" t="s">
        <v>131</v>
      </c>
      <c r="C6" s="42" t="s">
        <v>14</v>
      </c>
      <c r="D6" s="47">
        <f>SUM(E6:G6)</f>
        <v>216.98</v>
      </c>
      <c r="E6" s="46">
        <v>168</v>
      </c>
      <c r="F6" s="47">
        <v>48.98</v>
      </c>
      <c r="G6" s="46">
        <v>0</v>
      </c>
      <c r="H6" s="47">
        <v>216.978</v>
      </c>
      <c r="I6" s="53">
        <f>H6/D6</f>
        <v>0.999990782560605</v>
      </c>
      <c r="J6" s="46">
        <v>97</v>
      </c>
      <c r="K6" s="57" t="s">
        <v>24</v>
      </c>
    </row>
    <row r="7" s="1" customFormat="1" customHeight="1" spans="1:11">
      <c r="A7" s="48" t="s">
        <v>132</v>
      </c>
      <c r="B7" s="49"/>
      <c r="C7" s="50"/>
      <c r="D7" s="47">
        <f>SUM(D5:D6)</f>
        <v>274.61</v>
      </c>
      <c r="E7" s="46">
        <f>SUM(E5:E6)</f>
        <v>220</v>
      </c>
      <c r="F7" s="47">
        <f>SUM(F5:F6)</f>
        <v>54.61</v>
      </c>
      <c r="G7" s="46">
        <f>SUM(G5:G6)</f>
        <v>0</v>
      </c>
      <c r="H7" s="47">
        <f>SUM(H5:H6)</f>
        <v>274.608</v>
      </c>
      <c r="I7" s="53">
        <f>H7/D7</f>
        <v>0.99999271694403</v>
      </c>
      <c r="J7" s="57" t="s">
        <v>24</v>
      </c>
      <c r="K7" s="57" t="s">
        <v>24</v>
      </c>
    </row>
  </sheetData>
  <mergeCells count="11">
    <mergeCell ref="A1:K1"/>
    <mergeCell ref="D2:I2"/>
    <mergeCell ref="D3:G3"/>
    <mergeCell ref="A7:C7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  <ignoredErrors>
    <ignoredError sqref="D5:I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H15" sqref="H15"/>
    </sheetView>
  </sheetViews>
  <sheetFormatPr defaultColWidth="9" defaultRowHeight="13.5"/>
  <cols>
    <col min="1" max="1" width="13.875" customWidth="1"/>
    <col min="2" max="2" width="13.5" customWidth="1"/>
    <col min="3" max="3" width="20.875" customWidth="1"/>
    <col min="4" max="4" width="15" customWidth="1"/>
    <col min="5" max="5" width="17.5" customWidth="1"/>
    <col min="6" max="6" width="2.375" customWidth="1"/>
    <col min="7" max="7" width="15.7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18.125" customWidth="1"/>
  </cols>
  <sheetData>
    <row r="1" ht="42" customHeight="1" spans="1:14">
      <c r="A1" s="2" t="s">
        <v>133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119</v>
      </c>
      <c r="B2" s="3"/>
      <c r="C2" s="3" t="s">
        <v>130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3" t="s">
        <v>120</v>
      </c>
      <c r="B3" s="3"/>
      <c r="C3" s="3" t="s">
        <v>14</v>
      </c>
      <c r="D3" s="3"/>
      <c r="E3" s="3"/>
      <c r="F3" s="3"/>
      <c r="G3" s="3"/>
      <c r="H3" s="3" t="s">
        <v>134</v>
      </c>
      <c r="I3" s="3"/>
      <c r="J3" s="3" t="s">
        <v>14</v>
      </c>
      <c r="K3" s="3"/>
      <c r="L3" s="3"/>
      <c r="M3" s="3"/>
      <c r="N3" s="3"/>
    </row>
    <row r="4" s="1" customFormat="1" ht="20.1" customHeight="1" spans="1:14">
      <c r="A4" s="3" t="s">
        <v>121</v>
      </c>
      <c r="B4" s="3"/>
      <c r="C4" s="3"/>
      <c r="D4" s="3"/>
      <c r="E4" s="3" t="s">
        <v>16</v>
      </c>
      <c r="F4" s="3" t="s">
        <v>135</v>
      </c>
      <c r="G4" s="3"/>
      <c r="H4" s="3" t="s">
        <v>136</v>
      </c>
      <c r="I4" s="3"/>
      <c r="J4" s="3" t="s">
        <v>20</v>
      </c>
      <c r="K4" s="3"/>
      <c r="L4" s="3" t="s">
        <v>137</v>
      </c>
      <c r="M4" s="3"/>
      <c r="N4" s="3" t="s">
        <v>21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4">
      <c r="A6" s="3"/>
      <c r="B6" s="3"/>
      <c r="C6" s="5" t="s">
        <v>138</v>
      </c>
      <c r="D6" s="5"/>
      <c r="E6" s="6">
        <v>52</v>
      </c>
      <c r="F6" s="7">
        <v>57.63</v>
      </c>
      <c r="G6" s="7"/>
      <c r="H6" s="7">
        <v>57.63</v>
      </c>
      <c r="I6" s="7"/>
      <c r="J6" s="3">
        <v>10</v>
      </c>
      <c r="K6" s="3"/>
      <c r="L6" s="17">
        <f>H6/F6</f>
        <v>1</v>
      </c>
      <c r="M6" s="17"/>
      <c r="N6" s="6">
        <f>L6*J6</f>
        <v>10</v>
      </c>
    </row>
    <row r="7" s="1" customFormat="1" ht="20.1" customHeight="1" spans="1:14">
      <c r="A7" s="3"/>
      <c r="B7" s="3"/>
      <c r="C7" s="3" t="s">
        <v>139</v>
      </c>
      <c r="D7" s="3"/>
      <c r="E7" s="6">
        <v>52</v>
      </c>
      <c r="F7" s="6">
        <v>52</v>
      </c>
      <c r="G7" s="6"/>
      <c r="H7" s="6">
        <v>52</v>
      </c>
      <c r="I7" s="6"/>
      <c r="J7" s="3" t="s">
        <v>24</v>
      </c>
      <c r="K7" s="3"/>
      <c r="L7" s="3" t="s">
        <v>24</v>
      </c>
      <c r="M7" s="3"/>
      <c r="N7" s="3" t="s">
        <v>24</v>
      </c>
    </row>
    <row r="8" s="1" customFormat="1" ht="20.1" customHeight="1" spans="1:14">
      <c r="A8" s="3"/>
      <c r="B8" s="3"/>
      <c r="C8" s="3" t="s">
        <v>140</v>
      </c>
      <c r="D8" s="3"/>
      <c r="E8" s="6">
        <v>0</v>
      </c>
      <c r="F8" s="7">
        <v>5.63</v>
      </c>
      <c r="G8" s="7"/>
      <c r="H8" s="7">
        <v>5.63</v>
      </c>
      <c r="I8" s="7"/>
      <c r="J8" s="3" t="s">
        <v>24</v>
      </c>
      <c r="K8" s="3"/>
      <c r="L8" s="3" t="s">
        <v>24</v>
      </c>
      <c r="M8" s="3"/>
      <c r="N8" s="3" t="s">
        <v>24</v>
      </c>
    </row>
    <row r="9" s="1" customFormat="1" ht="20.1" customHeight="1" spans="1:14">
      <c r="A9" s="3"/>
      <c r="B9" s="3"/>
      <c r="C9" s="3" t="s">
        <v>129</v>
      </c>
      <c r="D9" s="3"/>
      <c r="E9" s="6">
        <v>0</v>
      </c>
      <c r="F9" s="6">
        <v>0</v>
      </c>
      <c r="G9" s="6"/>
      <c r="H9" s="6">
        <v>0</v>
      </c>
      <c r="I9" s="6"/>
      <c r="J9" s="3" t="s">
        <v>24</v>
      </c>
      <c r="K9" s="3"/>
      <c r="L9" s="3" t="s">
        <v>24</v>
      </c>
      <c r="M9" s="3"/>
      <c r="N9" s="3" t="s">
        <v>24</v>
      </c>
    </row>
    <row r="10" s="1" customFormat="1" ht="20.1" customHeight="1" spans="1:14">
      <c r="A10" s="3" t="s">
        <v>141</v>
      </c>
      <c r="B10" s="3" t="s">
        <v>27</v>
      </c>
      <c r="C10" s="3"/>
      <c r="D10" s="3"/>
      <c r="E10" s="3"/>
      <c r="F10" s="3"/>
      <c r="G10" s="3"/>
      <c r="H10" s="3" t="s">
        <v>142</v>
      </c>
      <c r="I10" s="3"/>
      <c r="J10" s="3"/>
      <c r="K10" s="3"/>
      <c r="L10" s="3"/>
      <c r="M10" s="3"/>
      <c r="N10" s="3"/>
    </row>
    <row r="11" s="1" customFormat="1" ht="51" customHeight="1" spans="1:14">
      <c r="A11" s="3"/>
      <c r="B11" s="12" t="s">
        <v>143</v>
      </c>
      <c r="C11" s="12"/>
      <c r="D11" s="12"/>
      <c r="E11" s="12"/>
      <c r="F11" s="12"/>
      <c r="G11" s="12"/>
      <c r="H11" s="12" t="s">
        <v>144</v>
      </c>
      <c r="I11" s="12"/>
      <c r="J11" s="12"/>
      <c r="K11" s="12"/>
      <c r="L11" s="12"/>
      <c r="M11" s="12"/>
      <c r="N11" s="12"/>
    </row>
    <row r="12" s="1" customFormat="1" ht="20.1" customHeight="1" spans="1:14">
      <c r="A12" s="56" t="s">
        <v>145</v>
      </c>
      <c r="B12" s="57" t="s">
        <v>36</v>
      </c>
      <c r="C12" s="57" t="s">
        <v>37</v>
      </c>
      <c r="D12" s="57" t="s">
        <v>38</v>
      </c>
      <c r="E12" s="57"/>
      <c r="F12" s="57"/>
      <c r="G12" s="57" t="s">
        <v>39</v>
      </c>
      <c r="H12" s="57" t="s">
        <v>40</v>
      </c>
      <c r="I12" s="57" t="s">
        <v>20</v>
      </c>
      <c r="J12" s="57"/>
      <c r="K12" s="57" t="s">
        <v>21</v>
      </c>
      <c r="L12" s="57"/>
      <c r="M12" s="57" t="s">
        <v>41</v>
      </c>
      <c r="N12" s="57"/>
    </row>
    <row r="13" s="1" customFormat="1" ht="20.1" customHeight="1" spans="1:14">
      <c r="A13" s="56"/>
      <c r="B13" s="57" t="s">
        <v>146</v>
      </c>
      <c r="C13" s="57" t="s">
        <v>147</v>
      </c>
      <c r="D13" s="58" t="s">
        <v>148</v>
      </c>
      <c r="E13" s="59" t="s">
        <v>148</v>
      </c>
      <c r="F13" s="60" t="s">
        <v>148</v>
      </c>
      <c r="G13" s="53">
        <v>1</v>
      </c>
      <c r="H13" s="53">
        <v>1</v>
      </c>
      <c r="I13" s="46">
        <v>7</v>
      </c>
      <c r="J13" s="46"/>
      <c r="K13" s="46">
        <v>7</v>
      </c>
      <c r="L13" s="46"/>
      <c r="M13" s="57"/>
      <c r="N13" s="57"/>
    </row>
    <row r="14" s="1" customFormat="1" ht="20.1" customHeight="1" spans="1:14">
      <c r="A14" s="56"/>
      <c r="B14" s="57"/>
      <c r="C14" s="57"/>
      <c r="D14" s="58" t="s">
        <v>149</v>
      </c>
      <c r="E14" s="59" t="s">
        <v>149</v>
      </c>
      <c r="F14" s="60" t="s">
        <v>149</v>
      </c>
      <c r="G14" s="57" t="s">
        <v>150</v>
      </c>
      <c r="H14" s="57" t="s">
        <v>150</v>
      </c>
      <c r="I14" s="46">
        <v>8</v>
      </c>
      <c r="J14" s="46"/>
      <c r="K14" s="46">
        <v>8</v>
      </c>
      <c r="L14" s="46"/>
      <c r="M14" s="57"/>
      <c r="N14" s="57"/>
    </row>
    <row r="15" s="1" customFormat="1" ht="20.1" customHeight="1" spans="1:14">
      <c r="A15" s="56"/>
      <c r="B15" s="57"/>
      <c r="C15" s="57"/>
      <c r="D15" s="58" t="s">
        <v>151</v>
      </c>
      <c r="E15" s="59" t="s">
        <v>151</v>
      </c>
      <c r="F15" s="60" t="s">
        <v>151</v>
      </c>
      <c r="G15" s="53">
        <v>1</v>
      </c>
      <c r="H15" s="53">
        <v>1</v>
      </c>
      <c r="I15" s="46">
        <v>7</v>
      </c>
      <c r="J15" s="46"/>
      <c r="K15" s="46">
        <v>7</v>
      </c>
      <c r="L15" s="46"/>
      <c r="M15" s="57"/>
      <c r="N15" s="57"/>
    </row>
    <row r="16" s="1" customFormat="1" ht="20.1" customHeight="1" spans="1:14">
      <c r="A16" s="56"/>
      <c r="B16" s="57"/>
      <c r="C16" s="57" t="s">
        <v>152</v>
      </c>
      <c r="D16" s="58" t="s">
        <v>153</v>
      </c>
      <c r="E16" s="59" t="s">
        <v>153</v>
      </c>
      <c r="F16" s="60" t="s">
        <v>153</v>
      </c>
      <c r="G16" s="53">
        <v>1</v>
      </c>
      <c r="H16" s="53">
        <v>1</v>
      </c>
      <c r="I16" s="46">
        <v>7</v>
      </c>
      <c r="J16" s="46"/>
      <c r="K16" s="46">
        <v>7</v>
      </c>
      <c r="L16" s="46"/>
      <c r="M16" s="57"/>
      <c r="N16" s="57"/>
    </row>
    <row r="17" s="1" customFormat="1" ht="20.1" customHeight="1" spans="1:14">
      <c r="A17" s="56"/>
      <c r="B17" s="57"/>
      <c r="C17" s="57"/>
      <c r="D17" s="58" t="s">
        <v>154</v>
      </c>
      <c r="E17" s="59" t="s">
        <v>154</v>
      </c>
      <c r="F17" s="60" t="s">
        <v>154</v>
      </c>
      <c r="G17" s="53">
        <v>1</v>
      </c>
      <c r="H17" s="53">
        <v>1</v>
      </c>
      <c r="I17" s="46">
        <v>7</v>
      </c>
      <c r="J17" s="46"/>
      <c r="K17" s="46">
        <v>7</v>
      </c>
      <c r="L17" s="46"/>
      <c r="M17" s="57"/>
      <c r="N17" s="57"/>
    </row>
    <row r="18" s="1" customFormat="1" ht="20.1" customHeight="1" spans="1:14">
      <c r="A18" s="56"/>
      <c r="B18" s="57"/>
      <c r="C18" s="57" t="s">
        <v>155</v>
      </c>
      <c r="D18" s="58" t="s">
        <v>156</v>
      </c>
      <c r="E18" s="59" t="s">
        <v>156</v>
      </c>
      <c r="F18" s="60" t="s">
        <v>156</v>
      </c>
      <c r="G18" s="57" t="s">
        <v>89</v>
      </c>
      <c r="H18" s="53">
        <v>1</v>
      </c>
      <c r="I18" s="46">
        <v>7</v>
      </c>
      <c r="J18" s="46"/>
      <c r="K18" s="46">
        <v>7</v>
      </c>
      <c r="L18" s="46"/>
      <c r="M18" s="57"/>
      <c r="N18" s="57"/>
    </row>
    <row r="19" s="1" customFormat="1" ht="20.1" customHeight="1" spans="1:14">
      <c r="A19" s="56"/>
      <c r="B19" s="57"/>
      <c r="C19" s="57" t="s">
        <v>157</v>
      </c>
      <c r="D19" s="58" t="s">
        <v>158</v>
      </c>
      <c r="E19" s="59" t="s">
        <v>158</v>
      </c>
      <c r="F19" s="60" t="s">
        <v>158</v>
      </c>
      <c r="G19" s="57" t="s">
        <v>159</v>
      </c>
      <c r="H19" s="53">
        <v>1</v>
      </c>
      <c r="I19" s="46">
        <v>7</v>
      </c>
      <c r="J19" s="46"/>
      <c r="K19" s="46">
        <v>7</v>
      </c>
      <c r="L19" s="46"/>
      <c r="M19" s="57"/>
      <c r="N19" s="57"/>
    </row>
    <row r="20" s="1" customFormat="1" ht="20.1" customHeight="1" spans="1:14">
      <c r="A20" s="56"/>
      <c r="B20" s="57" t="s">
        <v>160</v>
      </c>
      <c r="C20" s="57" t="s">
        <v>161</v>
      </c>
      <c r="D20" s="58" t="s">
        <v>162</v>
      </c>
      <c r="E20" s="59" t="s">
        <v>162</v>
      </c>
      <c r="F20" s="60" t="s">
        <v>162</v>
      </c>
      <c r="G20" s="57" t="s">
        <v>163</v>
      </c>
      <c r="H20" s="53">
        <v>1</v>
      </c>
      <c r="I20" s="46">
        <v>8</v>
      </c>
      <c r="J20" s="46"/>
      <c r="K20" s="46">
        <v>8</v>
      </c>
      <c r="L20" s="46"/>
      <c r="M20" s="57"/>
      <c r="N20" s="57"/>
    </row>
    <row r="21" s="1" customFormat="1" ht="20.1" customHeight="1" spans="1:14">
      <c r="A21" s="56"/>
      <c r="B21" s="57"/>
      <c r="C21" s="57"/>
      <c r="D21" s="58" t="s">
        <v>164</v>
      </c>
      <c r="E21" s="59" t="s">
        <v>164</v>
      </c>
      <c r="F21" s="60" t="s">
        <v>164</v>
      </c>
      <c r="G21" s="57" t="s">
        <v>165</v>
      </c>
      <c r="H21" s="53">
        <v>1</v>
      </c>
      <c r="I21" s="46">
        <v>7</v>
      </c>
      <c r="J21" s="46"/>
      <c r="K21" s="46">
        <v>7</v>
      </c>
      <c r="L21" s="46"/>
      <c r="M21" s="57"/>
      <c r="N21" s="57"/>
    </row>
    <row r="22" s="1" customFormat="1" ht="20.1" customHeight="1" spans="1:14">
      <c r="A22" s="56"/>
      <c r="B22" s="57"/>
      <c r="C22" s="57" t="s">
        <v>166</v>
      </c>
      <c r="D22" s="58" t="s">
        <v>167</v>
      </c>
      <c r="E22" s="59" t="s">
        <v>167</v>
      </c>
      <c r="F22" s="60" t="s">
        <v>167</v>
      </c>
      <c r="G22" s="57" t="s">
        <v>52</v>
      </c>
      <c r="H22" s="53">
        <v>1</v>
      </c>
      <c r="I22" s="46">
        <v>8</v>
      </c>
      <c r="J22" s="46"/>
      <c r="K22" s="46">
        <v>8</v>
      </c>
      <c r="L22" s="46"/>
      <c r="M22" s="57"/>
      <c r="N22" s="57"/>
    </row>
    <row r="23" s="1" customFormat="1" ht="20.1" customHeight="1" spans="1:14">
      <c r="A23" s="56"/>
      <c r="B23" s="57"/>
      <c r="C23" s="57"/>
      <c r="D23" s="58" t="s">
        <v>168</v>
      </c>
      <c r="E23" s="59" t="s">
        <v>168</v>
      </c>
      <c r="F23" s="60" t="s">
        <v>168</v>
      </c>
      <c r="G23" s="57" t="s">
        <v>52</v>
      </c>
      <c r="H23" s="53">
        <v>1</v>
      </c>
      <c r="I23" s="46">
        <v>7</v>
      </c>
      <c r="J23" s="46"/>
      <c r="K23" s="46">
        <v>7</v>
      </c>
      <c r="L23" s="46"/>
      <c r="M23" s="57"/>
      <c r="N23" s="57"/>
    </row>
    <row r="24" s="1" customFormat="1" ht="20.1" customHeight="1" spans="1:14">
      <c r="A24" s="56"/>
      <c r="B24" s="57" t="s">
        <v>169</v>
      </c>
      <c r="C24" s="57" t="s">
        <v>170</v>
      </c>
      <c r="D24" s="58" t="s">
        <v>171</v>
      </c>
      <c r="E24" s="59" t="s">
        <v>171</v>
      </c>
      <c r="F24" s="60" t="s">
        <v>171</v>
      </c>
      <c r="G24" s="53" t="s">
        <v>172</v>
      </c>
      <c r="H24" s="53">
        <v>0.9</v>
      </c>
      <c r="I24" s="46">
        <v>10</v>
      </c>
      <c r="J24" s="46"/>
      <c r="K24" s="46">
        <v>10</v>
      </c>
      <c r="L24" s="46"/>
      <c r="M24" s="57"/>
      <c r="N24" s="57"/>
    </row>
    <row r="25" s="1" customFormat="1" ht="20.1" customHeight="1" spans="1:14">
      <c r="A25" s="67" t="s">
        <v>173</v>
      </c>
      <c r="B25" s="67"/>
      <c r="C25" s="67"/>
      <c r="D25" s="67"/>
      <c r="E25" s="67"/>
      <c r="F25" s="67"/>
      <c r="G25" s="67"/>
      <c r="H25" s="67"/>
      <c r="I25" s="70">
        <f>SUM(I13:J24)+J6</f>
        <v>100</v>
      </c>
      <c r="J25" s="70"/>
      <c r="K25" s="70">
        <f>SUM(K13:L24)+N6</f>
        <v>100</v>
      </c>
      <c r="L25" s="70"/>
      <c r="M25" s="29"/>
      <c r="N25" s="29"/>
    </row>
    <row r="26" s="1" customFormat="1" ht="20.1" customHeight="1" spans="1:14">
      <c r="A26" s="22" t="s">
        <v>174</v>
      </c>
      <c r="B26" s="23" t="s">
        <v>175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0"/>
    </row>
    <row r="27" s="1" customFormat="1" ht="20.1" customHeight="1" spans="1:14">
      <c r="A27" s="25" t="s">
        <v>176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="1" customFormat="1" ht="43.5" customHeight="1" spans="1:14">
      <c r="A28" s="25" t="s">
        <v>177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="1" customFormat="1" ht="30.75" customHeight="1" spans="1:14">
      <c r="A29" s="25" t="s">
        <v>178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ht="15.95" customHeight="1"/>
  </sheetData>
  <mergeCells count="10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19"/>
    <mergeCell ref="B20:B23"/>
    <mergeCell ref="C13:C15"/>
    <mergeCell ref="C16:C17"/>
    <mergeCell ref="C20:C21"/>
    <mergeCell ref="C22:C2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selection activeCell="B11" sqref="B11:G11"/>
    </sheetView>
  </sheetViews>
  <sheetFormatPr defaultColWidth="9" defaultRowHeight="13.5"/>
  <cols>
    <col min="1" max="1" width="13.875" customWidth="1"/>
    <col min="2" max="2" width="13.5" customWidth="1"/>
    <col min="3" max="3" width="20.875" customWidth="1"/>
    <col min="4" max="4" width="15" customWidth="1"/>
    <col min="5" max="5" width="17.5" customWidth="1"/>
    <col min="6" max="6" width="2.375" customWidth="1"/>
    <col min="7" max="7" width="15.7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18.125" customWidth="1"/>
  </cols>
  <sheetData>
    <row r="1" ht="42" customHeight="1" spans="1:14">
      <c r="A1" s="2" t="s">
        <v>133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119</v>
      </c>
      <c r="B2" s="3"/>
      <c r="C2" s="3" t="s">
        <v>131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3" t="s">
        <v>120</v>
      </c>
      <c r="B3" s="3"/>
      <c r="C3" s="3" t="s">
        <v>14</v>
      </c>
      <c r="D3" s="3"/>
      <c r="E3" s="3"/>
      <c r="F3" s="3"/>
      <c r="G3" s="3"/>
      <c r="H3" s="3" t="s">
        <v>134</v>
      </c>
      <c r="I3" s="3"/>
      <c r="J3" s="3" t="s">
        <v>14</v>
      </c>
      <c r="K3" s="3"/>
      <c r="L3" s="3"/>
      <c r="M3" s="3"/>
      <c r="N3" s="3"/>
    </row>
    <row r="4" s="1" customFormat="1" ht="20.1" customHeight="1" spans="1:14">
      <c r="A4" s="3" t="s">
        <v>179</v>
      </c>
      <c r="B4" s="3"/>
      <c r="C4" s="3"/>
      <c r="D4" s="3"/>
      <c r="E4" s="3" t="s">
        <v>16</v>
      </c>
      <c r="F4" s="3" t="s">
        <v>135</v>
      </c>
      <c r="G4" s="3"/>
      <c r="H4" s="3" t="s">
        <v>136</v>
      </c>
      <c r="I4" s="3"/>
      <c r="J4" s="3" t="s">
        <v>20</v>
      </c>
      <c r="K4" s="3"/>
      <c r="L4" s="3" t="s">
        <v>137</v>
      </c>
      <c r="M4" s="3"/>
      <c r="N4" s="3" t="s">
        <v>21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4">
      <c r="A6" s="3"/>
      <c r="B6" s="3"/>
      <c r="C6" s="5" t="s">
        <v>138</v>
      </c>
      <c r="D6" s="5"/>
      <c r="E6" s="6">
        <v>168</v>
      </c>
      <c r="F6" s="7">
        <v>216.978</v>
      </c>
      <c r="G6" s="7"/>
      <c r="H6" s="7">
        <v>216.978</v>
      </c>
      <c r="I6" s="7"/>
      <c r="J6" s="3">
        <v>10</v>
      </c>
      <c r="K6" s="3"/>
      <c r="L6" s="17">
        <f>H6/F6</f>
        <v>1</v>
      </c>
      <c r="M6" s="17"/>
      <c r="N6" s="6">
        <f>L6*J6</f>
        <v>10</v>
      </c>
    </row>
    <row r="7" s="1" customFormat="1" ht="20.1" customHeight="1" spans="1:14">
      <c r="A7" s="3"/>
      <c r="B7" s="3"/>
      <c r="C7" s="3" t="s">
        <v>139</v>
      </c>
      <c r="D7" s="3"/>
      <c r="E7" s="6">
        <v>168</v>
      </c>
      <c r="F7" s="6">
        <v>168</v>
      </c>
      <c r="G7" s="6"/>
      <c r="H7" s="6">
        <v>168</v>
      </c>
      <c r="I7" s="6"/>
      <c r="J7" s="3" t="s">
        <v>24</v>
      </c>
      <c r="K7" s="3"/>
      <c r="L7" s="3" t="s">
        <v>24</v>
      </c>
      <c r="M7" s="3"/>
      <c r="N7" s="3" t="s">
        <v>24</v>
      </c>
    </row>
    <row r="8" s="1" customFormat="1" ht="20.1" customHeight="1" spans="1:14">
      <c r="A8" s="3"/>
      <c r="B8" s="3"/>
      <c r="C8" s="3" t="s">
        <v>140</v>
      </c>
      <c r="D8" s="3"/>
      <c r="E8" s="6">
        <v>0</v>
      </c>
      <c r="F8" s="7">
        <v>48.98</v>
      </c>
      <c r="G8" s="7"/>
      <c r="H8" s="7">
        <v>48.98</v>
      </c>
      <c r="I8" s="7"/>
      <c r="J8" s="3" t="s">
        <v>24</v>
      </c>
      <c r="K8" s="3"/>
      <c r="L8" s="3" t="s">
        <v>24</v>
      </c>
      <c r="M8" s="3"/>
      <c r="N8" s="3" t="s">
        <v>24</v>
      </c>
    </row>
    <row r="9" s="1" customFormat="1" ht="20.1" customHeight="1" spans="1:14">
      <c r="A9" s="3"/>
      <c r="B9" s="3"/>
      <c r="C9" s="3" t="s">
        <v>129</v>
      </c>
      <c r="D9" s="3"/>
      <c r="E9" s="6">
        <v>0</v>
      </c>
      <c r="F9" s="6">
        <v>0</v>
      </c>
      <c r="G9" s="6"/>
      <c r="H9" s="6">
        <v>0</v>
      </c>
      <c r="I9" s="6"/>
      <c r="J9" s="3" t="s">
        <v>24</v>
      </c>
      <c r="K9" s="3"/>
      <c r="L9" s="3" t="s">
        <v>24</v>
      </c>
      <c r="M9" s="3"/>
      <c r="N9" s="3" t="s">
        <v>24</v>
      </c>
    </row>
    <row r="10" s="1" customFormat="1" ht="20.1" customHeight="1" spans="1:14">
      <c r="A10" s="3" t="s">
        <v>141</v>
      </c>
      <c r="B10" s="3" t="s">
        <v>27</v>
      </c>
      <c r="C10" s="3"/>
      <c r="D10" s="3"/>
      <c r="E10" s="3"/>
      <c r="F10" s="3"/>
      <c r="G10" s="3"/>
      <c r="H10" s="3" t="s">
        <v>142</v>
      </c>
      <c r="I10" s="3"/>
      <c r="J10" s="3"/>
      <c r="K10" s="3"/>
      <c r="L10" s="3"/>
      <c r="M10" s="3"/>
      <c r="N10" s="3"/>
    </row>
    <row r="11" s="1" customFormat="1" ht="116.25" customHeight="1" spans="1:14">
      <c r="A11" s="3"/>
      <c r="B11" s="12" t="s">
        <v>180</v>
      </c>
      <c r="C11" s="12"/>
      <c r="D11" s="12"/>
      <c r="E11" s="12"/>
      <c r="F11" s="12"/>
      <c r="G11" s="12"/>
      <c r="H11" s="12" t="s">
        <v>181</v>
      </c>
      <c r="I11" s="12"/>
      <c r="J11" s="12"/>
      <c r="K11" s="12"/>
      <c r="L11" s="12"/>
      <c r="M11" s="12"/>
      <c r="N11" s="12"/>
    </row>
    <row r="12" s="1" customFormat="1" ht="20.1" customHeight="1" spans="1:14">
      <c r="A12" s="56" t="s">
        <v>145</v>
      </c>
      <c r="B12" s="57" t="s">
        <v>36</v>
      </c>
      <c r="C12" s="57" t="s">
        <v>37</v>
      </c>
      <c r="D12" s="57" t="s">
        <v>38</v>
      </c>
      <c r="E12" s="57"/>
      <c r="F12" s="57"/>
      <c r="G12" s="57" t="s">
        <v>39</v>
      </c>
      <c r="H12" s="57" t="s">
        <v>40</v>
      </c>
      <c r="I12" s="57" t="s">
        <v>20</v>
      </c>
      <c r="J12" s="57"/>
      <c r="K12" s="57" t="s">
        <v>21</v>
      </c>
      <c r="L12" s="57"/>
      <c r="M12" s="57" t="s">
        <v>41</v>
      </c>
      <c r="N12" s="57"/>
    </row>
    <row r="13" s="1" customFormat="1" ht="20.1" customHeight="1" spans="1:14">
      <c r="A13" s="56"/>
      <c r="B13" s="57" t="s">
        <v>146</v>
      </c>
      <c r="C13" s="57" t="s">
        <v>147</v>
      </c>
      <c r="D13" s="58" t="s">
        <v>151</v>
      </c>
      <c r="E13" s="59" t="s">
        <v>151</v>
      </c>
      <c r="F13" s="60" t="s">
        <v>151</v>
      </c>
      <c r="G13" s="53">
        <v>1</v>
      </c>
      <c r="H13" s="53">
        <v>1</v>
      </c>
      <c r="I13" s="46">
        <v>3</v>
      </c>
      <c r="J13" s="46"/>
      <c r="K13" s="46">
        <v>3</v>
      </c>
      <c r="L13" s="46"/>
      <c r="M13" s="57"/>
      <c r="N13" s="57"/>
    </row>
    <row r="14" s="1" customFormat="1" ht="20.1" customHeight="1" spans="1:14">
      <c r="A14" s="56"/>
      <c r="B14" s="57"/>
      <c r="C14" s="57"/>
      <c r="D14" s="58" t="s">
        <v>182</v>
      </c>
      <c r="E14" s="59" t="s">
        <v>182</v>
      </c>
      <c r="F14" s="60" t="s">
        <v>182</v>
      </c>
      <c r="G14" s="57" t="s">
        <v>66</v>
      </c>
      <c r="H14" s="53">
        <v>0.98</v>
      </c>
      <c r="I14" s="46">
        <v>2</v>
      </c>
      <c r="J14" s="46"/>
      <c r="K14" s="46">
        <v>2</v>
      </c>
      <c r="L14" s="46"/>
      <c r="M14" s="57"/>
      <c r="N14" s="57"/>
    </row>
    <row r="15" s="1" customFormat="1" ht="20.1" customHeight="1" spans="1:14">
      <c r="A15" s="56"/>
      <c r="B15" s="57"/>
      <c r="C15" s="57"/>
      <c r="D15" s="58" t="s">
        <v>183</v>
      </c>
      <c r="E15" s="59" t="s">
        <v>183</v>
      </c>
      <c r="F15" s="60" t="s">
        <v>183</v>
      </c>
      <c r="G15" s="57" t="s">
        <v>66</v>
      </c>
      <c r="H15" s="53">
        <v>0.98</v>
      </c>
      <c r="I15" s="46">
        <v>2</v>
      </c>
      <c r="J15" s="46"/>
      <c r="K15" s="46">
        <v>2</v>
      </c>
      <c r="L15" s="46"/>
      <c r="M15" s="57"/>
      <c r="N15" s="57"/>
    </row>
    <row r="16" s="1" customFormat="1" ht="20.1" customHeight="1" spans="1:14">
      <c r="A16" s="56"/>
      <c r="B16" s="57"/>
      <c r="C16" s="57"/>
      <c r="D16" s="58" t="s">
        <v>184</v>
      </c>
      <c r="E16" s="59" t="s">
        <v>184</v>
      </c>
      <c r="F16" s="60" t="s">
        <v>184</v>
      </c>
      <c r="G16" s="57" t="s">
        <v>66</v>
      </c>
      <c r="H16" s="53">
        <v>0.98</v>
      </c>
      <c r="I16" s="46">
        <v>2</v>
      </c>
      <c r="J16" s="46"/>
      <c r="K16" s="46">
        <v>2</v>
      </c>
      <c r="L16" s="46"/>
      <c r="M16" s="57"/>
      <c r="N16" s="57"/>
    </row>
    <row r="17" s="1" customFormat="1" ht="20.1" customHeight="1" spans="1:14">
      <c r="A17" s="56"/>
      <c r="B17" s="57"/>
      <c r="C17" s="57"/>
      <c r="D17" s="58" t="s">
        <v>185</v>
      </c>
      <c r="E17" s="59" t="s">
        <v>185</v>
      </c>
      <c r="F17" s="60" t="s">
        <v>185</v>
      </c>
      <c r="G17" s="57" t="s">
        <v>66</v>
      </c>
      <c r="H17" s="53">
        <v>0.98</v>
      </c>
      <c r="I17" s="46">
        <v>2</v>
      </c>
      <c r="J17" s="46"/>
      <c r="K17" s="46">
        <v>2</v>
      </c>
      <c r="L17" s="46"/>
      <c r="M17" s="57"/>
      <c r="N17" s="57"/>
    </row>
    <row r="18" s="1" customFormat="1" ht="20.1" customHeight="1" spans="1:14">
      <c r="A18" s="56"/>
      <c r="B18" s="57"/>
      <c r="C18" s="57"/>
      <c r="D18" s="58" t="s">
        <v>186</v>
      </c>
      <c r="E18" s="59" t="s">
        <v>186</v>
      </c>
      <c r="F18" s="60" t="s">
        <v>186</v>
      </c>
      <c r="G18" s="53">
        <v>1</v>
      </c>
      <c r="H18" s="53">
        <v>1</v>
      </c>
      <c r="I18" s="46">
        <v>3</v>
      </c>
      <c r="J18" s="46"/>
      <c r="K18" s="46">
        <v>3</v>
      </c>
      <c r="L18" s="46"/>
      <c r="M18" s="57"/>
      <c r="N18" s="57"/>
    </row>
    <row r="19" s="1" customFormat="1" ht="57" customHeight="1" spans="1:14">
      <c r="A19" s="56"/>
      <c r="B19" s="57"/>
      <c r="C19" s="57"/>
      <c r="D19" s="58" t="s">
        <v>187</v>
      </c>
      <c r="E19" s="59" t="s">
        <v>187</v>
      </c>
      <c r="F19" s="60" t="s">
        <v>187</v>
      </c>
      <c r="G19" s="57" t="s">
        <v>188</v>
      </c>
      <c r="H19" s="57" t="s">
        <v>189</v>
      </c>
      <c r="I19" s="46">
        <v>2</v>
      </c>
      <c r="J19" s="46"/>
      <c r="K19" s="46">
        <v>1</v>
      </c>
      <c r="L19" s="46"/>
      <c r="M19" s="68" t="s">
        <v>74</v>
      </c>
      <c r="N19" s="68"/>
    </row>
    <row r="20" s="1" customFormat="1" ht="20.1" customHeight="1" spans="1:14">
      <c r="A20" s="56"/>
      <c r="B20" s="57"/>
      <c r="C20" s="57"/>
      <c r="D20" s="58" t="s">
        <v>190</v>
      </c>
      <c r="E20" s="59" t="s">
        <v>190</v>
      </c>
      <c r="F20" s="60" t="s">
        <v>190</v>
      </c>
      <c r="G20" s="57" t="s">
        <v>66</v>
      </c>
      <c r="H20" s="53">
        <v>0.98</v>
      </c>
      <c r="I20" s="46">
        <v>2</v>
      </c>
      <c r="J20" s="46"/>
      <c r="K20" s="46">
        <v>2</v>
      </c>
      <c r="L20" s="46"/>
      <c r="M20" s="57"/>
      <c r="N20" s="57"/>
    </row>
    <row r="21" s="55" customFormat="1" ht="20.1" customHeight="1" spans="1:14">
      <c r="A21" s="56"/>
      <c r="B21" s="57"/>
      <c r="C21" s="57" t="s">
        <v>152</v>
      </c>
      <c r="D21" s="61" t="s">
        <v>191</v>
      </c>
      <c r="E21" s="62" t="s">
        <v>191</v>
      </c>
      <c r="F21" s="63" t="s">
        <v>191</v>
      </c>
      <c r="G21" s="64" t="s">
        <v>82</v>
      </c>
      <c r="H21" s="65">
        <v>0</v>
      </c>
      <c r="I21" s="69">
        <v>0</v>
      </c>
      <c r="J21" s="69"/>
      <c r="K21" s="69">
        <v>0</v>
      </c>
      <c r="L21" s="69"/>
      <c r="M21" s="64"/>
      <c r="N21" s="64"/>
    </row>
    <row r="22" s="1" customFormat="1" ht="20.1" customHeight="1" spans="1:14">
      <c r="A22" s="56"/>
      <c r="B22" s="57"/>
      <c r="C22" s="57"/>
      <c r="D22" s="58" t="s">
        <v>192</v>
      </c>
      <c r="E22" s="59" t="s">
        <v>192</v>
      </c>
      <c r="F22" s="60" t="s">
        <v>192</v>
      </c>
      <c r="G22" s="57" t="s">
        <v>82</v>
      </c>
      <c r="H22" s="53">
        <v>1</v>
      </c>
      <c r="I22" s="46">
        <v>3</v>
      </c>
      <c r="J22" s="46"/>
      <c r="K22" s="46">
        <v>3</v>
      </c>
      <c r="L22" s="46"/>
      <c r="M22" s="57"/>
      <c r="N22" s="57"/>
    </row>
    <row r="23" s="1" customFormat="1" ht="20.1" customHeight="1" spans="1:14">
      <c r="A23" s="56"/>
      <c r="B23" s="57"/>
      <c r="C23" s="57"/>
      <c r="D23" s="58" t="s">
        <v>193</v>
      </c>
      <c r="E23" s="59" t="s">
        <v>193</v>
      </c>
      <c r="F23" s="60" t="s">
        <v>193</v>
      </c>
      <c r="G23" s="57" t="s">
        <v>172</v>
      </c>
      <c r="H23" s="66">
        <f>2300/2599</f>
        <v>0.884955752212389</v>
      </c>
      <c r="I23" s="46">
        <v>2</v>
      </c>
      <c r="J23" s="46"/>
      <c r="K23" s="46">
        <v>2</v>
      </c>
      <c r="L23" s="46"/>
      <c r="M23" s="68"/>
      <c r="N23" s="68"/>
    </row>
    <row r="24" s="1" customFormat="1" ht="20.1" customHeight="1" spans="1:14">
      <c r="A24" s="56"/>
      <c r="B24" s="57"/>
      <c r="C24" s="57"/>
      <c r="D24" s="58" t="s">
        <v>153</v>
      </c>
      <c r="E24" s="59" t="s">
        <v>153</v>
      </c>
      <c r="F24" s="60" t="s">
        <v>153</v>
      </c>
      <c r="G24" s="57" t="s">
        <v>82</v>
      </c>
      <c r="H24" s="53">
        <v>1</v>
      </c>
      <c r="I24" s="46">
        <v>3</v>
      </c>
      <c r="J24" s="46"/>
      <c r="K24" s="46">
        <v>3</v>
      </c>
      <c r="L24" s="46"/>
      <c r="M24" s="57"/>
      <c r="N24" s="57"/>
    </row>
    <row r="25" s="1" customFormat="1" ht="88.5" customHeight="1" spans="1:14">
      <c r="A25" s="56"/>
      <c r="B25" s="57"/>
      <c r="C25" s="57"/>
      <c r="D25" s="58" t="s">
        <v>194</v>
      </c>
      <c r="E25" s="59" t="s">
        <v>194</v>
      </c>
      <c r="F25" s="60" t="s">
        <v>194</v>
      </c>
      <c r="G25" s="57" t="s">
        <v>82</v>
      </c>
      <c r="H25" s="66">
        <v>0.4317</v>
      </c>
      <c r="I25" s="46">
        <v>2</v>
      </c>
      <c r="J25" s="46"/>
      <c r="K25" s="46">
        <v>1</v>
      </c>
      <c r="L25" s="46"/>
      <c r="M25" s="68" t="s">
        <v>96</v>
      </c>
      <c r="N25" s="68"/>
    </row>
    <row r="26" s="1" customFormat="1" ht="20.1" customHeight="1" spans="1:14">
      <c r="A26" s="56"/>
      <c r="B26" s="57"/>
      <c r="C26" s="57"/>
      <c r="D26" s="58" t="s">
        <v>195</v>
      </c>
      <c r="E26" s="59" t="s">
        <v>195</v>
      </c>
      <c r="F26" s="60" t="s">
        <v>195</v>
      </c>
      <c r="G26" s="57" t="s">
        <v>172</v>
      </c>
      <c r="H26" s="66">
        <v>0.919</v>
      </c>
      <c r="I26" s="46">
        <v>2</v>
      </c>
      <c r="J26" s="46"/>
      <c r="K26" s="46">
        <v>2</v>
      </c>
      <c r="L26" s="46"/>
      <c r="M26" s="57"/>
      <c r="N26" s="57"/>
    </row>
    <row r="27" s="1" customFormat="1" ht="20.1" customHeight="1" spans="1:14">
      <c r="A27" s="56"/>
      <c r="B27" s="57"/>
      <c r="C27" s="57"/>
      <c r="D27" s="58" t="s">
        <v>196</v>
      </c>
      <c r="E27" s="59" t="s">
        <v>196</v>
      </c>
      <c r="F27" s="60" t="s">
        <v>196</v>
      </c>
      <c r="G27" s="57" t="s">
        <v>82</v>
      </c>
      <c r="H27" s="66">
        <v>0.9971</v>
      </c>
      <c r="I27" s="46">
        <v>3</v>
      </c>
      <c r="J27" s="46"/>
      <c r="K27" s="46">
        <v>3</v>
      </c>
      <c r="L27" s="46"/>
      <c r="M27" s="57"/>
      <c r="N27" s="57"/>
    </row>
    <row r="28" s="1" customFormat="1" ht="20.1" customHeight="1" spans="1:14">
      <c r="A28" s="56"/>
      <c r="B28" s="57"/>
      <c r="C28" s="57"/>
      <c r="D28" s="58" t="s">
        <v>197</v>
      </c>
      <c r="E28" s="59" t="s">
        <v>197</v>
      </c>
      <c r="F28" s="60" t="s">
        <v>197</v>
      </c>
      <c r="G28" s="57" t="s">
        <v>82</v>
      </c>
      <c r="H28" s="53">
        <v>1</v>
      </c>
      <c r="I28" s="46">
        <v>3</v>
      </c>
      <c r="J28" s="46"/>
      <c r="K28" s="46">
        <v>3</v>
      </c>
      <c r="L28" s="46"/>
      <c r="M28" s="57"/>
      <c r="N28" s="57"/>
    </row>
    <row r="29" s="1" customFormat="1" ht="20.1" customHeight="1" spans="1:14">
      <c r="A29" s="56"/>
      <c r="B29" s="57"/>
      <c r="C29" s="57" t="s">
        <v>155</v>
      </c>
      <c r="D29" s="58" t="s">
        <v>198</v>
      </c>
      <c r="E29" s="59" t="s">
        <v>198</v>
      </c>
      <c r="F29" s="60" t="s">
        <v>198</v>
      </c>
      <c r="G29" s="57" t="s">
        <v>89</v>
      </c>
      <c r="H29" s="53">
        <v>1</v>
      </c>
      <c r="I29" s="46">
        <v>3</v>
      </c>
      <c r="J29" s="46"/>
      <c r="K29" s="46">
        <v>3</v>
      </c>
      <c r="L29" s="46"/>
      <c r="M29" s="57"/>
      <c r="N29" s="57"/>
    </row>
    <row r="30" s="1" customFormat="1" ht="20.1" customHeight="1" spans="1:14">
      <c r="A30" s="56"/>
      <c r="B30" s="57"/>
      <c r="C30" s="57"/>
      <c r="D30" s="58" t="s">
        <v>199</v>
      </c>
      <c r="E30" s="59" t="s">
        <v>199</v>
      </c>
      <c r="F30" s="60" t="s">
        <v>199</v>
      </c>
      <c r="G30" s="57" t="s">
        <v>89</v>
      </c>
      <c r="H30" s="53">
        <v>1</v>
      </c>
      <c r="I30" s="46">
        <v>3</v>
      </c>
      <c r="J30" s="46"/>
      <c r="K30" s="46">
        <v>3</v>
      </c>
      <c r="L30" s="46"/>
      <c r="M30" s="57"/>
      <c r="N30" s="57"/>
    </row>
    <row r="31" s="1" customFormat="1" ht="20.1" customHeight="1" spans="1:14">
      <c r="A31" s="56"/>
      <c r="B31" s="57"/>
      <c r="C31" s="57"/>
      <c r="D31" s="58" t="s">
        <v>200</v>
      </c>
      <c r="E31" s="59" t="s">
        <v>200</v>
      </c>
      <c r="F31" s="60" t="s">
        <v>200</v>
      </c>
      <c r="G31" s="57" t="s">
        <v>89</v>
      </c>
      <c r="H31" s="53">
        <v>1</v>
      </c>
      <c r="I31" s="46">
        <v>3</v>
      </c>
      <c r="J31" s="46"/>
      <c r="K31" s="46">
        <v>3</v>
      </c>
      <c r="L31" s="46"/>
      <c r="M31" s="57"/>
      <c r="N31" s="57"/>
    </row>
    <row r="32" s="1" customFormat="1" ht="20.1" customHeight="1" spans="1:14">
      <c r="A32" s="56"/>
      <c r="B32" s="57"/>
      <c r="C32" s="57"/>
      <c r="D32" s="58" t="s">
        <v>201</v>
      </c>
      <c r="E32" s="59" t="s">
        <v>201</v>
      </c>
      <c r="F32" s="60" t="s">
        <v>201</v>
      </c>
      <c r="G32" s="57" t="s">
        <v>89</v>
      </c>
      <c r="H32" s="53">
        <v>1</v>
      </c>
      <c r="I32" s="46">
        <v>3</v>
      </c>
      <c r="J32" s="46"/>
      <c r="K32" s="46">
        <v>3</v>
      </c>
      <c r="L32" s="46"/>
      <c r="M32" s="57"/>
      <c r="N32" s="57"/>
    </row>
    <row r="33" s="1" customFormat="1" ht="20.1" customHeight="1" spans="1:14">
      <c r="A33" s="56"/>
      <c r="B33" s="57"/>
      <c r="C33" s="57" t="s">
        <v>157</v>
      </c>
      <c r="D33" s="58" t="s">
        <v>158</v>
      </c>
      <c r="E33" s="59" t="s">
        <v>158</v>
      </c>
      <c r="F33" s="60" t="s">
        <v>158</v>
      </c>
      <c r="G33" s="57" t="s">
        <v>159</v>
      </c>
      <c r="H33" s="53">
        <v>1</v>
      </c>
      <c r="I33" s="46">
        <v>2</v>
      </c>
      <c r="J33" s="46"/>
      <c r="K33" s="46">
        <v>2</v>
      </c>
      <c r="L33" s="46"/>
      <c r="M33" s="57"/>
      <c r="N33" s="57"/>
    </row>
    <row r="34" s="1" customFormat="1" ht="20.1" customHeight="1" spans="1:14">
      <c r="A34" s="56"/>
      <c r="B34" s="57" t="s">
        <v>160</v>
      </c>
      <c r="C34" s="57" t="s">
        <v>202</v>
      </c>
      <c r="D34" s="58" t="s">
        <v>203</v>
      </c>
      <c r="E34" s="59" t="s">
        <v>203</v>
      </c>
      <c r="F34" s="60" t="s">
        <v>203</v>
      </c>
      <c r="G34" s="57" t="s">
        <v>93</v>
      </c>
      <c r="H34" s="53">
        <v>1</v>
      </c>
      <c r="I34" s="46">
        <v>7</v>
      </c>
      <c r="J34" s="46"/>
      <c r="K34" s="46">
        <v>7</v>
      </c>
      <c r="L34" s="46"/>
      <c r="M34" s="57"/>
      <c r="N34" s="57"/>
    </row>
    <row r="35" s="1" customFormat="1" ht="20.1" customHeight="1" spans="1:14">
      <c r="A35" s="56"/>
      <c r="B35" s="57"/>
      <c r="C35" s="57" t="s">
        <v>161</v>
      </c>
      <c r="D35" s="58" t="s">
        <v>204</v>
      </c>
      <c r="E35" s="59" t="s">
        <v>204</v>
      </c>
      <c r="F35" s="60" t="s">
        <v>204</v>
      </c>
      <c r="G35" s="57" t="s">
        <v>205</v>
      </c>
      <c r="H35" s="53">
        <v>1</v>
      </c>
      <c r="I35" s="46">
        <v>7</v>
      </c>
      <c r="J35" s="46"/>
      <c r="K35" s="46">
        <v>7</v>
      </c>
      <c r="L35" s="46"/>
      <c r="M35" s="57"/>
      <c r="N35" s="57"/>
    </row>
    <row r="36" s="1" customFormat="1" ht="192" customHeight="1" spans="1:14">
      <c r="A36" s="56"/>
      <c r="B36" s="57"/>
      <c r="C36" s="57"/>
      <c r="D36" s="58" t="s">
        <v>206</v>
      </c>
      <c r="E36" s="59" t="s">
        <v>206</v>
      </c>
      <c r="F36" s="60" t="s">
        <v>206</v>
      </c>
      <c r="G36" s="57" t="s">
        <v>95</v>
      </c>
      <c r="H36" s="66">
        <v>0.5095</v>
      </c>
      <c r="I36" s="46">
        <v>2</v>
      </c>
      <c r="J36" s="46"/>
      <c r="K36" s="46">
        <v>1</v>
      </c>
      <c r="L36" s="46"/>
      <c r="M36" s="68" t="s">
        <v>207</v>
      </c>
      <c r="N36" s="68"/>
    </row>
    <row r="37" s="1" customFormat="1" ht="20.1" customHeight="1" spans="1:14">
      <c r="A37" s="56"/>
      <c r="B37" s="57"/>
      <c r="C37" s="57" t="s">
        <v>166</v>
      </c>
      <c r="D37" s="58" t="s">
        <v>208</v>
      </c>
      <c r="E37" s="59" t="s">
        <v>208</v>
      </c>
      <c r="F37" s="60" t="s">
        <v>208</v>
      </c>
      <c r="G37" s="57" t="s">
        <v>105</v>
      </c>
      <c r="H37" s="53">
        <v>1</v>
      </c>
      <c r="I37" s="46">
        <v>7</v>
      </c>
      <c r="J37" s="46"/>
      <c r="K37" s="46">
        <v>7</v>
      </c>
      <c r="L37" s="46"/>
      <c r="M37" s="57"/>
      <c r="N37" s="57"/>
    </row>
    <row r="38" s="1" customFormat="1" ht="20.1" customHeight="1" spans="1:14">
      <c r="A38" s="56"/>
      <c r="B38" s="57"/>
      <c r="C38" s="57"/>
      <c r="D38" s="58" t="s">
        <v>209</v>
      </c>
      <c r="E38" s="59" t="s">
        <v>209</v>
      </c>
      <c r="F38" s="60" t="s">
        <v>209</v>
      </c>
      <c r="G38" s="57" t="s">
        <v>52</v>
      </c>
      <c r="H38" s="53">
        <v>1</v>
      </c>
      <c r="I38" s="46">
        <v>7</v>
      </c>
      <c r="J38" s="46"/>
      <c r="K38" s="46">
        <v>7</v>
      </c>
      <c r="L38" s="46"/>
      <c r="M38" s="57"/>
      <c r="N38" s="57"/>
    </row>
    <row r="39" s="1" customFormat="1" ht="20.1" customHeight="1" spans="1:14">
      <c r="A39" s="56"/>
      <c r="B39" s="57" t="s">
        <v>169</v>
      </c>
      <c r="C39" s="57" t="s">
        <v>170</v>
      </c>
      <c r="D39" s="58" t="s">
        <v>210</v>
      </c>
      <c r="E39" s="59" t="s">
        <v>210</v>
      </c>
      <c r="F39" s="60" t="s">
        <v>210</v>
      </c>
      <c r="G39" s="57" t="s">
        <v>82</v>
      </c>
      <c r="H39" s="53">
        <v>1</v>
      </c>
      <c r="I39" s="46">
        <v>4</v>
      </c>
      <c r="J39" s="46"/>
      <c r="K39" s="46">
        <v>4</v>
      </c>
      <c r="L39" s="46"/>
      <c r="M39" s="57"/>
      <c r="N39" s="57"/>
    </row>
    <row r="40" s="1" customFormat="1" ht="20.1" customHeight="1" spans="1:14">
      <c r="A40" s="56"/>
      <c r="B40" s="57"/>
      <c r="C40" s="57"/>
      <c r="D40" s="58" t="s">
        <v>211</v>
      </c>
      <c r="E40" s="59" t="s">
        <v>211</v>
      </c>
      <c r="F40" s="60" t="s">
        <v>211</v>
      </c>
      <c r="G40" s="57" t="s">
        <v>82</v>
      </c>
      <c r="H40" s="53">
        <v>1</v>
      </c>
      <c r="I40" s="46">
        <v>3</v>
      </c>
      <c r="J40" s="46"/>
      <c r="K40" s="46">
        <v>3</v>
      </c>
      <c r="L40" s="46"/>
      <c r="M40" s="57"/>
      <c r="N40" s="57"/>
    </row>
    <row r="41" s="1" customFormat="1" ht="20.1" customHeight="1" spans="1:14">
      <c r="A41" s="56"/>
      <c r="B41" s="57"/>
      <c r="C41" s="57"/>
      <c r="D41" s="58" t="s">
        <v>212</v>
      </c>
      <c r="E41" s="59" t="s">
        <v>212</v>
      </c>
      <c r="F41" s="60" t="s">
        <v>212</v>
      </c>
      <c r="G41" s="57" t="s">
        <v>82</v>
      </c>
      <c r="H41" s="53">
        <v>1</v>
      </c>
      <c r="I41" s="46">
        <v>3</v>
      </c>
      <c r="J41" s="46"/>
      <c r="K41" s="46">
        <v>3</v>
      </c>
      <c r="L41" s="46"/>
      <c r="M41" s="57"/>
      <c r="N41" s="57"/>
    </row>
    <row r="42" s="1" customFormat="1" ht="20.1" customHeight="1" spans="1:14">
      <c r="A42" s="67" t="s">
        <v>173</v>
      </c>
      <c r="B42" s="67"/>
      <c r="C42" s="67"/>
      <c r="D42" s="67"/>
      <c r="E42" s="67"/>
      <c r="F42" s="67"/>
      <c r="G42" s="67"/>
      <c r="H42" s="67"/>
      <c r="I42" s="70">
        <f>SUM(I13:J41)+J6</f>
        <v>100</v>
      </c>
      <c r="J42" s="70"/>
      <c r="K42" s="70">
        <f>SUM(K13:L41)+N6</f>
        <v>97</v>
      </c>
      <c r="L42" s="70"/>
      <c r="M42" s="29"/>
      <c r="N42" s="29"/>
    </row>
    <row r="43" s="1" customFormat="1" ht="20.1" customHeight="1" spans="1:14">
      <c r="A43" s="22" t="s">
        <v>174</v>
      </c>
      <c r="B43" s="23" t="s">
        <v>175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30"/>
    </row>
    <row r="44" s="1" customFormat="1" ht="20.1" customHeight="1" spans="1:14">
      <c r="A44" s="25" t="s">
        <v>176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="1" customFormat="1" ht="43.5" customHeight="1" spans="1:14">
      <c r="A45" s="25" t="s">
        <v>213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="1" customFormat="1" ht="30" customHeight="1" spans="1:14">
      <c r="A46" s="25" t="s">
        <v>214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ht="15.95" customHeight="1"/>
  </sheetData>
  <mergeCells count="1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44:N44"/>
    <mergeCell ref="A45:N45"/>
    <mergeCell ref="A46:N46"/>
    <mergeCell ref="A10:A11"/>
    <mergeCell ref="A12:A41"/>
    <mergeCell ref="B13:B33"/>
    <mergeCell ref="B34:B38"/>
    <mergeCell ref="B39:B41"/>
    <mergeCell ref="C13:C20"/>
    <mergeCell ref="C21:C28"/>
    <mergeCell ref="C29:C32"/>
    <mergeCell ref="C35:C36"/>
    <mergeCell ref="C37:C38"/>
    <mergeCell ref="C39:C41"/>
    <mergeCell ref="E4:E5"/>
    <mergeCell ref="N4:N5"/>
    <mergeCell ref="F4:G5"/>
    <mergeCell ref="H4:I5"/>
    <mergeCell ref="J4:K5"/>
    <mergeCell ref="L4:M5"/>
    <mergeCell ref="C4:D5"/>
    <mergeCell ref="A4:B9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H12" sqref="H12"/>
    </sheetView>
  </sheetViews>
  <sheetFormatPr defaultColWidth="9" defaultRowHeight="20.1" customHeight="1" outlineLevelRow="5"/>
  <cols>
    <col min="1" max="1" width="5.75" style="32" customWidth="1"/>
    <col min="2" max="2" width="27" customWidth="1"/>
    <col min="3" max="3" width="27.25" customWidth="1"/>
    <col min="4" max="4" width="11.25" customWidth="1"/>
    <col min="5" max="5" width="13.5" customWidth="1"/>
    <col min="6" max="6" width="10.875" customWidth="1"/>
    <col min="7" max="7" width="10.375" customWidth="1"/>
    <col min="8" max="8" width="11.5" customWidth="1"/>
    <col min="9" max="9" width="15.5" customWidth="1"/>
    <col min="10" max="10" width="11.125" customWidth="1"/>
    <col min="11" max="11" width="10" customWidth="1"/>
    <col min="12" max="12" width="9.625" customWidth="1"/>
  </cols>
  <sheetData>
    <row r="1" ht="45" customHeight="1" spans="1:12">
      <c r="A1" s="33" t="s">
        <v>215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="31" customFormat="1" customHeight="1" spans="1:12">
      <c r="A2" s="34" t="s">
        <v>118</v>
      </c>
      <c r="B2" s="35" t="s">
        <v>216</v>
      </c>
      <c r="C2" s="36" t="s">
        <v>120</v>
      </c>
      <c r="D2" s="37" t="s">
        <v>217</v>
      </c>
      <c r="E2" s="38"/>
      <c r="F2" s="38"/>
      <c r="G2" s="38"/>
      <c r="H2" s="38"/>
      <c r="I2" s="38"/>
      <c r="J2" s="40"/>
      <c r="K2" s="34" t="s">
        <v>122</v>
      </c>
      <c r="L2" s="34" t="s">
        <v>123</v>
      </c>
    </row>
    <row r="3" s="31" customFormat="1" customHeight="1" spans="1:12">
      <c r="A3" s="39"/>
      <c r="B3" s="35"/>
      <c r="C3" s="36"/>
      <c r="D3" s="37" t="s">
        <v>17</v>
      </c>
      <c r="E3" s="38"/>
      <c r="F3" s="38"/>
      <c r="G3" s="38"/>
      <c r="H3" s="40"/>
      <c r="I3" s="51" t="s">
        <v>124</v>
      </c>
      <c r="J3" s="51" t="s">
        <v>125</v>
      </c>
      <c r="K3" s="39"/>
      <c r="L3" s="39"/>
    </row>
    <row r="4" s="31" customFormat="1" customHeight="1" spans="1:12">
      <c r="A4" s="41"/>
      <c r="B4" s="35"/>
      <c r="C4" s="36"/>
      <c r="D4" s="36" t="s">
        <v>126</v>
      </c>
      <c r="E4" s="35" t="s">
        <v>218</v>
      </c>
      <c r="F4" s="35" t="s">
        <v>219</v>
      </c>
      <c r="G4" s="35" t="s">
        <v>220</v>
      </c>
      <c r="H4" s="35" t="s">
        <v>221</v>
      </c>
      <c r="I4" s="52"/>
      <c r="J4" s="41"/>
      <c r="K4" s="41"/>
      <c r="L4" s="39"/>
    </row>
    <row r="5" s="1" customFormat="1" customHeight="1" spans="1:12">
      <c r="A5" s="42">
        <v>1</v>
      </c>
      <c r="B5" s="43" t="s">
        <v>222</v>
      </c>
      <c r="C5" s="44" t="s">
        <v>14</v>
      </c>
      <c r="D5" s="45">
        <f>SUM(E5:H5)</f>
        <v>356.56</v>
      </c>
      <c r="E5" s="46">
        <v>347</v>
      </c>
      <c r="F5" s="46">
        <v>0</v>
      </c>
      <c r="G5" s="46">
        <v>0</v>
      </c>
      <c r="H5" s="47">
        <v>9.56</v>
      </c>
      <c r="I5" s="47">
        <v>356.56</v>
      </c>
      <c r="J5" s="53">
        <f>I5/D5</f>
        <v>1</v>
      </c>
      <c r="K5" s="47">
        <v>94.1</v>
      </c>
      <c r="L5" s="42" t="s">
        <v>24</v>
      </c>
    </row>
    <row r="6" s="1" customFormat="1" customHeight="1" spans="1:12">
      <c r="A6" s="48" t="s">
        <v>132</v>
      </c>
      <c r="B6" s="49"/>
      <c r="C6" s="50"/>
      <c r="D6" s="45">
        <f>SUM(E6:H6)</f>
        <v>356.56</v>
      </c>
      <c r="E6" s="46">
        <v>347</v>
      </c>
      <c r="F6" s="46">
        <v>0</v>
      </c>
      <c r="G6" s="46">
        <v>0</v>
      </c>
      <c r="H6" s="47">
        <v>9.56</v>
      </c>
      <c r="I6" s="47">
        <v>356.56</v>
      </c>
      <c r="J6" s="53">
        <f>I6/D6</f>
        <v>1</v>
      </c>
      <c r="K6" s="54" t="s">
        <v>24</v>
      </c>
      <c r="L6" s="42" t="s">
        <v>24</v>
      </c>
    </row>
  </sheetData>
  <mergeCells count="11">
    <mergeCell ref="A1:L1"/>
    <mergeCell ref="D2:J2"/>
    <mergeCell ref="D3:H3"/>
    <mergeCell ref="A6:C6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  <ignoredErrors>
    <ignoredError sqref="D5:D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P17" sqref="P17"/>
    </sheetView>
  </sheetViews>
  <sheetFormatPr defaultColWidth="9" defaultRowHeight="20.1" customHeight="1"/>
  <cols>
    <col min="1" max="1" width="14.125" customWidth="1"/>
    <col min="2" max="2" width="13.625" customWidth="1"/>
    <col min="3" max="3" width="20" customWidth="1"/>
    <col min="5" max="5" width="20.625" customWidth="1"/>
    <col min="6" max="6" width="6.25" customWidth="1"/>
    <col min="7" max="7" width="14.5" customWidth="1"/>
    <col min="8" max="8" width="13.875" customWidth="1"/>
    <col min="9" max="9" width="7.875" customWidth="1"/>
    <col min="10" max="10" width="5" customWidth="1"/>
    <col min="11" max="11" width="10.875" customWidth="1"/>
    <col min="12" max="12" width="1" customWidth="1"/>
    <col min="13" max="13" width="12.375" customWidth="1"/>
    <col min="14" max="14" width="14.125" customWidth="1"/>
  </cols>
  <sheetData>
    <row r="1" ht="48" customHeight="1" spans="1:14">
      <c r="A1" s="2" t="s">
        <v>223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customHeight="1" spans="1:14">
      <c r="A2" s="3" t="s">
        <v>216</v>
      </c>
      <c r="B2" s="3"/>
      <c r="C2" s="3" t="s">
        <v>222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customHeight="1" spans="1:14">
      <c r="A3" s="3" t="s">
        <v>224</v>
      </c>
      <c r="B3" s="3"/>
      <c r="C3" s="3" t="s">
        <v>225</v>
      </c>
      <c r="D3" s="3"/>
      <c r="E3" s="3"/>
      <c r="F3" s="3"/>
      <c r="G3" s="3"/>
      <c r="H3" s="4" t="s">
        <v>134</v>
      </c>
      <c r="I3" s="4"/>
      <c r="J3" s="3" t="s">
        <v>14</v>
      </c>
      <c r="K3" s="3"/>
      <c r="L3" s="3"/>
      <c r="M3" s="3"/>
      <c r="N3" s="3"/>
    </row>
    <row r="4" s="1" customFormat="1" customHeight="1" spans="1:14">
      <c r="A4" s="3" t="s">
        <v>121</v>
      </c>
      <c r="B4" s="3"/>
      <c r="C4" s="3"/>
      <c r="D4" s="3"/>
      <c r="E4" s="3" t="s">
        <v>16</v>
      </c>
      <c r="F4" s="3" t="s">
        <v>135</v>
      </c>
      <c r="G4" s="3"/>
      <c r="H4" s="3" t="s">
        <v>136</v>
      </c>
      <c r="I4" s="3"/>
      <c r="J4" s="3" t="s">
        <v>20</v>
      </c>
      <c r="K4" s="3"/>
      <c r="L4" s="3" t="s">
        <v>137</v>
      </c>
      <c r="M4" s="3"/>
      <c r="N4" s="3" t="s">
        <v>21</v>
      </c>
    </row>
    <row r="5" s="1" customFormat="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customHeight="1" spans="1:14">
      <c r="A6" s="3"/>
      <c r="B6" s="3"/>
      <c r="C6" s="5" t="s">
        <v>138</v>
      </c>
      <c r="D6" s="5"/>
      <c r="E6" s="6">
        <v>347</v>
      </c>
      <c r="F6" s="7">
        <v>356.56</v>
      </c>
      <c r="G6" s="7"/>
      <c r="H6" s="7">
        <v>356.56</v>
      </c>
      <c r="I6" s="7"/>
      <c r="J6" s="3">
        <v>10</v>
      </c>
      <c r="K6" s="3"/>
      <c r="L6" s="17">
        <f>H6/F6</f>
        <v>1</v>
      </c>
      <c r="M6" s="17"/>
      <c r="N6" s="6">
        <f>L6*J6</f>
        <v>10</v>
      </c>
    </row>
    <row r="7" s="1" customFormat="1" customHeight="1" spans="1:14">
      <c r="A7" s="3"/>
      <c r="B7" s="3"/>
      <c r="C7" s="3" t="s">
        <v>226</v>
      </c>
      <c r="D7" s="3"/>
      <c r="E7" s="6">
        <v>347</v>
      </c>
      <c r="F7" s="6">
        <v>347</v>
      </c>
      <c r="G7" s="6"/>
      <c r="H7" s="6">
        <v>347</v>
      </c>
      <c r="I7" s="6"/>
      <c r="J7" s="3" t="s">
        <v>24</v>
      </c>
      <c r="K7" s="3"/>
      <c r="L7" s="3" t="s">
        <v>24</v>
      </c>
      <c r="M7" s="3"/>
      <c r="N7" s="3" t="s">
        <v>24</v>
      </c>
    </row>
    <row r="8" s="1" customFormat="1" customHeight="1" spans="1:14">
      <c r="A8" s="3"/>
      <c r="B8" s="3"/>
      <c r="C8" s="8" t="s">
        <v>227</v>
      </c>
      <c r="D8" s="9"/>
      <c r="E8" s="6">
        <v>0</v>
      </c>
      <c r="F8" s="10">
        <v>0</v>
      </c>
      <c r="G8" s="11"/>
      <c r="H8" s="10">
        <v>0</v>
      </c>
      <c r="I8" s="11"/>
      <c r="J8" s="3" t="s">
        <v>24</v>
      </c>
      <c r="K8" s="3"/>
      <c r="L8" s="3" t="s">
        <v>24</v>
      </c>
      <c r="M8" s="3"/>
      <c r="N8" s="3" t="s">
        <v>24</v>
      </c>
    </row>
    <row r="9" s="1" customFormat="1" customHeight="1" spans="1:14">
      <c r="A9" s="3"/>
      <c r="B9" s="3"/>
      <c r="C9" s="3" t="s">
        <v>228</v>
      </c>
      <c r="D9" s="3"/>
      <c r="E9" s="6">
        <v>0</v>
      </c>
      <c r="F9" s="6">
        <v>0</v>
      </c>
      <c r="G9" s="6"/>
      <c r="H9" s="6">
        <v>0</v>
      </c>
      <c r="I9" s="6"/>
      <c r="J9" s="3" t="s">
        <v>24</v>
      </c>
      <c r="K9" s="3"/>
      <c r="L9" s="3" t="s">
        <v>24</v>
      </c>
      <c r="M9" s="3"/>
      <c r="N9" s="3" t="s">
        <v>24</v>
      </c>
    </row>
    <row r="10" s="1" customFormat="1" customHeight="1" spans="1:14">
      <c r="A10" s="3"/>
      <c r="B10" s="3"/>
      <c r="C10" s="3" t="s">
        <v>229</v>
      </c>
      <c r="D10" s="3"/>
      <c r="E10" s="6">
        <v>0</v>
      </c>
      <c r="F10" s="7">
        <v>9.56</v>
      </c>
      <c r="G10" s="7"/>
      <c r="H10" s="7">
        <v>9.56</v>
      </c>
      <c r="I10" s="7"/>
      <c r="J10" s="3" t="s">
        <v>24</v>
      </c>
      <c r="K10" s="3"/>
      <c r="L10" s="3" t="s">
        <v>24</v>
      </c>
      <c r="M10" s="3"/>
      <c r="N10" s="3" t="s">
        <v>24</v>
      </c>
    </row>
    <row r="11" s="1" customFormat="1" customHeight="1" spans="1:14">
      <c r="A11" s="3" t="s">
        <v>141</v>
      </c>
      <c r="B11" s="3" t="s">
        <v>27</v>
      </c>
      <c r="C11" s="3"/>
      <c r="D11" s="3"/>
      <c r="E11" s="3"/>
      <c r="F11" s="3"/>
      <c r="G11" s="3"/>
      <c r="H11" s="3" t="s">
        <v>142</v>
      </c>
      <c r="I11" s="3"/>
      <c r="J11" s="3"/>
      <c r="K11" s="3"/>
      <c r="L11" s="3"/>
      <c r="M11" s="3"/>
      <c r="N11" s="3"/>
    </row>
    <row r="12" s="1" customFormat="1" ht="67.5" customHeight="1" spans="1:14">
      <c r="A12" s="3"/>
      <c r="B12" s="12" t="s">
        <v>230</v>
      </c>
      <c r="C12" s="12"/>
      <c r="D12" s="12"/>
      <c r="E12" s="12"/>
      <c r="F12" s="12"/>
      <c r="G12" s="12"/>
      <c r="H12" s="12" t="s">
        <v>231</v>
      </c>
      <c r="I12" s="12"/>
      <c r="J12" s="12"/>
      <c r="K12" s="12"/>
      <c r="L12" s="12"/>
      <c r="M12" s="12"/>
      <c r="N12" s="12"/>
    </row>
    <row r="13" s="1" customFormat="1" customHeight="1" spans="1:14">
      <c r="A13" s="13" t="s">
        <v>145</v>
      </c>
      <c r="B13" s="3" t="s">
        <v>36</v>
      </c>
      <c r="C13" s="3" t="s">
        <v>37</v>
      </c>
      <c r="D13" s="3" t="s">
        <v>38</v>
      </c>
      <c r="E13" s="3"/>
      <c r="F13" s="3"/>
      <c r="G13" s="3" t="s">
        <v>39</v>
      </c>
      <c r="H13" s="3" t="s">
        <v>40</v>
      </c>
      <c r="I13" s="3" t="s">
        <v>20</v>
      </c>
      <c r="J13" s="3"/>
      <c r="K13" s="3" t="s">
        <v>21</v>
      </c>
      <c r="L13" s="3"/>
      <c r="M13" s="3" t="s">
        <v>41</v>
      </c>
      <c r="N13" s="3"/>
    </row>
    <row r="14" s="1" customFormat="1" customHeight="1" spans="1:14">
      <c r="A14" s="13"/>
      <c r="B14" s="3" t="s">
        <v>146</v>
      </c>
      <c r="C14" s="3" t="s">
        <v>147</v>
      </c>
      <c r="D14" s="14" t="s">
        <v>186</v>
      </c>
      <c r="E14" s="15" t="s">
        <v>186</v>
      </c>
      <c r="F14" s="16" t="s">
        <v>186</v>
      </c>
      <c r="G14" s="17">
        <v>1</v>
      </c>
      <c r="H14" s="17">
        <v>1</v>
      </c>
      <c r="I14" s="6">
        <v>4</v>
      </c>
      <c r="J14" s="6"/>
      <c r="K14" s="6">
        <v>4</v>
      </c>
      <c r="L14" s="6"/>
      <c r="M14" s="3"/>
      <c r="N14" s="3"/>
    </row>
    <row r="15" s="1" customFormat="1" customHeight="1" spans="1:14">
      <c r="A15" s="13"/>
      <c r="B15" s="3"/>
      <c r="C15" s="3"/>
      <c r="D15" s="14" t="s">
        <v>232</v>
      </c>
      <c r="E15" s="15" t="s">
        <v>232</v>
      </c>
      <c r="F15" s="16" t="s">
        <v>232</v>
      </c>
      <c r="G15" s="17">
        <v>1</v>
      </c>
      <c r="H15" s="17">
        <v>1</v>
      </c>
      <c r="I15" s="6">
        <v>4</v>
      </c>
      <c r="J15" s="6"/>
      <c r="K15" s="6">
        <v>4</v>
      </c>
      <c r="L15" s="6"/>
      <c r="M15" s="3"/>
      <c r="N15" s="3"/>
    </row>
    <row r="16" s="1" customFormat="1" ht="46.5" customHeight="1" spans="1:14">
      <c r="A16" s="13"/>
      <c r="B16" s="3"/>
      <c r="C16" s="3"/>
      <c r="D16" s="14" t="s">
        <v>233</v>
      </c>
      <c r="E16" s="15" t="s">
        <v>233</v>
      </c>
      <c r="F16" s="16" t="s">
        <v>233</v>
      </c>
      <c r="G16" s="17">
        <v>1</v>
      </c>
      <c r="H16" s="17">
        <v>0</v>
      </c>
      <c r="I16" s="6">
        <v>1</v>
      </c>
      <c r="J16" s="6"/>
      <c r="K16" s="6">
        <v>0</v>
      </c>
      <c r="L16" s="6"/>
      <c r="M16" s="26" t="s">
        <v>234</v>
      </c>
      <c r="N16" s="26"/>
    </row>
    <row r="17" s="1" customFormat="1" ht="116.25" customHeight="1" spans="1:14">
      <c r="A17" s="13"/>
      <c r="B17" s="3"/>
      <c r="C17" s="3"/>
      <c r="D17" s="14" t="s">
        <v>235</v>
      </c>
      <c r="E17" s="15" t="s">
        <v>235</v>
      </c>
      <c r="F17" s="16" t="s">
        <v>235</v>
      </c>
      <c r="G17" s="17">
        <v>1</v>
      </c>
      <c r="H17" s="18">
        <v>0.7</v>
      </c>
      <c r="I17" s="6">
        <v>3</v>
      </c>
      <c r="J17" s="6"/>
      <c r="K17" s="7">
        <f>I17*H17</f>
        <v>2.1</v>
      </c>
      <c r="L17" s="7"/>
      <c r="M17" s="26" t="s">
        <v>236</v>
      </c>
      <c r="N17" s="26"/>
    </row>
    <row r="18" s="1" customFormat="1" ht="63.75" customHeight="1" spans="1:14">
      <c r="A18" s="13"/>
      <c r="B18" s="3"/>
      <c r="C18" s="3"/>
      <c r="D18" s="14" t="s">
        <v>237</v>
      </c>
      <c r="E18" s="15" t="s">
        <v>237</v>
      </c>
      <c r="F18" s="16" t="s">
        <v>237</v>
      </c>
      <c r="G18" s="3" t="s">
        <v>238</v>
      </c>
      <c r="H18" s="19" t="s">
        <v>239</v>
      </c>
      <c r="I18" s="10">
        <v>0</v>
      </c>
      <c r="J18" s="11"/>
      <c r="K18" s="6">
        <v>0</v>
      </c>
      <c r="L18" s="6"/>
      <c r="M18" s="26" t="s">
        <v>240</v>
      </c>
      <c r="N18" s="26"/>
    </row>
    <row r="19" s="1" customFormat="1" customHeight="1" spans="1:14">
      <c r="A19" s="13"/>
      <c r="B19" s="3"/>
      <c r="C19" s="3"/>
      <c r="D19" s="14" t="s">
        <v>182</v>
      </c>
      <c r="E19" s="15" t="s">
        <v>182</v>
      </c>
      <c r="F19" s="16" t="s">
        <v>182</v>
      </c>
      <c r="G19" s="3" t="s">
        <v>66</v>
      </c>
      <c r="H19" s="17">
        <v>0.98</v>
      </c>
      <c r="I19" s="6">
        <v>3</v>
      </c>
      <c r="J19" s="6"/>
      <c r="K19" s="6">
        <v>3</v>
      </c>
      <c r="L19" s="6"/>
      <c r="M19" s="12"/>
      <c r="N19" s="12"/>
    </row>
    <row r="20" s="1" customFormat="1" customHeight="1" spans="1:14">
      <c r="A20" s="13"/>
      <c r="B20" s="3"/>
      <c r="C20" s="3"/>
      <c r="D20" s="14" t="s">
        <v>241</v>
      </c>
      <c r="E20" s="15" t="s">
        <v>241</v>
      </c>
      <c r="F20" s="16" t="s">
        <v>241</v>
      </c>
      <c r="G20" s="3" t="s">
        <v>66</v>
      </c>
      <c r="H20" s="17">
        <v>0.98</v>
      </c>
      <c r="I20" s="6">
        <v>3</v>
      </c>
      <c r="J20" s="6"/>
      <c r="K20" s="6">
        <v>3</v>
      </c>
      <c r="L20" s="6"/>
      <c r="M20" s="3"/>
      <c r="N20" s="3"/>
    </row>
    <row r="21" s="1" customFormat="1" customHeight="1" spans="1:14">
      <c r="A21" s="13"/>
      <c r="B21" s="3"/>
      <c r="C21" s="3" t="s">
        <v>152</v>
      </c>
      <c r="D21" s="14" t="s">
        <v>242</v>
      </c>
      <c r="E21" s="15" t="s">
        <v>242</v>
      </c>
      <c r="F21" s="16" t="s">
        <v>242</v>
      </c>
      <c r="G21" s="17">
        <v>1</v>
      </c>
      <c r="H21" s="17">
        <v>1</v>
      </c>
      <c r="I21" s="6">
        <v>3</v>
      </c>
      <c r="J21" s="6"/>
      <c r="K21" s="6">
        <v>3</v>
      </c>
      <c r="L21" s="6"/>
      <c r="M21" s="3"/>
      <c r="N21" s="3"/>
    </row>
    <row r="22" s="1" customFormat="1" customHeight="1" spans="1:14">
      <c r="A22" s="13"/>
      <c r="B22" s="3"/>
      <c r="C22" s="3"/>
      <c r="D22" s="14" t="s">
        <v>243</v>
      </c>
      <c r="E22" s="15" t="s">
        <v>243</v>
      </c>
      <c r="F22" s="16" t="s">
        <v>243</v>
      </c>
      <c r="G22" s="17">
        <v>1</v>
      </c>
      <c r="H22" s="17">
        <v>1</v>
      </c>
      <c r="I22" s="6">
        <v>3</v>
      </c>
      <c r="J22" s="6"/>
      <c r="K22" s="6">
        <v>3</v>
      </c>
      <c r="L22" s="6"/>
      <c r="M22" s="3"/>
      <c r="N22" s="3"/>
    </row>
    <row r="23" s="1" customFormat="1" ht="48" customHeight="1" spans="1:14">
      <c r="A23" s="13"/>
      <c r="B23" s="3"/>
      <c r="C23" s="3"/>
      <c r="D23" s="14" t="s">
        <v>233</v>
      </c>
      <c r="E23" s="15" t="s">
        <v>233</v>
      </c>
      <c r="F23" s="16" t="s">
        <v>233</v>
      </c>
      <c r="G23" s="17">
        <v>1</v>
      </c>
      <c r="H23" s="17">
        <v>0</v>
      </c>
      <c r="I23" s="6">
        <v>1</v>
      </c>
      <c r="J23" s="6"/>
      <c r="K23" s="6">
        <v>0</v>
      </c>
      <c r="L23" s="6"/>
      <c r="M23" s="26" t="s">
        <v>234</v>
      </c>
      <c r="N23" s="26"/>
    </row>
    <row r="24" s="1" customFormat="1" ht="117.75" customHeight="1" spans="1:14">
      <c r="A24" s="13"/>
      <c r="B24" s="3"/>
      <c r="C24" s="3"/>
      <c r="D24" s="14" t="s">
        <v>244</v>
      </c>
      <c r="E24" s="15" t="s">
        <v>244</v>
      </c>
      <c r="F24" s="16" t="s">
        <v>244</v>
      </c>
      <c r="G24" s="17">
        <v>1</v>
      </c>
      <c r="H24" s="17">
        <v>0</v>
      </c>
      <c r="I24" s="6">
        <v>3</v>
      </c>
      <c r="J24" s="6"/>
      <c r="K24" s="6">
        <v>0</v>
      </c>
      <c r="L24" s="6"/>
      <c r="M24" s="26" t="s">
        <v>236</v>
      </c>
      <c r="N24" s="26"/>
    </row>
    <row r="25" s="1" customFormat="1" customHeight="1" spans="1:14">
      <c r="A25" s="13"/>
      <c r="B25" s="3"/>
      <c r="C25" s="3"/>
      <c r="D25" s="14" t="s">
        <v>196</v>
      </c>
      <c r="E25" s="15" t="s">
        <v>196</v>
      </c>
      <c r="F25" s="16" t="s">
        <v>196</v>
      </c>
      <c r="G25" s="3" t="s">
        <v>82</v>
      </c>
      <c r="H25" s="20">
        <v>0.9971</v>
      </c>
      <c r="I25" s="6">
        <v>4</v>
      </c>
      <c r="J25" s="6"/>
      <c r="K25" s="6">
        <v>4</v>
      </c>
      <c r="L25" s="6"/>
      <c r="M25" s="3"/>
      <c r="N25" s="3"/>
    </row>
    <row r="26" s="1" customFormat="1" customHeight="1" spans="1:14">
      <c r="A26" s="13"/>
      <c r="B26" s="3"/>
      <c r="C26" s="3" t="s">
        <v>155</v>
      </c>
      <c r="D26" s="14" t="s">
        <v>245</v>
      </c>
      <c r="E26" s="15" t="s">
        <v>245</v>
      </c>
      <c r="F26" s="16" t="s">
        <v>245</v>
      </c>
      <c r="G26" s="3" t="s">
        <v>89</v>
      </c>
      <c r="H26" s="17">
        <v>1</v>
      </c>
      <c r="I26" s="6">
        <v>3</v>
      </c>
      <c r="J26" s="6"/>
      <c r="K26" s="6">
        <v>3</v>
      </c>
      <c r="L26" s="6"/>
      <c r="M26" s="3"/>
      <c r="N26" s="3"/>
    </row>
    <row r="27" s="1" customFormat="1" customHeight="1" spans="1:14">
      <c r="A27" s="13"/>
      <c r="B27" s="3"/>
      <c r="C27" s="3"/>
      <c r="D27" s="14" t="s">
        <v>246</v>
      </c>
      <c r="E27" s="15" t="s">
        <v>246</v>
      </c>
      <c r="F27" s="16" t="s">
        <v>246</v>
      </c>
      <c r="G27" s="3" t="s">
        <v>89</v>
      </c>
      <c r="H27" s="17">
        <v>1</v>
      </c>
      <c r="I27" s="6">
        <v>3</v>
      </c>
      <c r="J27" s="6"/>
      <c r="K27" s="6">
        <v>3</v>
      </c>
      <c r="L27" s="6"/>
      <c r="M27" s="3"/>
      <c r="N27" s="3"/>
    </row>
    <row r="28" s="1" customFormat="1" customHeight="1" spans="1:14">
      <c r="A28" s="13"/>
      <c r="B28" s="3"/>
      <c r="C28" s="3"/>
      <c r="D28" s="14" t="s">
        <v>247</v>
      </c>
      <c r="E28" s="15" t="s">
        <v>247</v>
      </c>
      <c r="F28" s="16" t="s">
        <v>247</v>
      </c>
      <c r="G28" s="3" t="s">
        <v>89</v>
      </c>
      <c r="H28" s="17">
        <v>1</v>
      </c>
      <c r="I28" s="6">
        <v>3</v>
      </c>
      <c r="J28" s="6"/>
      <c r="K28" s="6">
        <v>3</v>
      </c>
      <c r="L28" s="6"/>
      <c r="M28" s="3"/>
      <c r="N28" s="3"/>
    </row>
    <row r="29" s="1" customFormat="1" customHeight="1" spans="1:14">
      <c r="A29" s="13"/>
      <c r="B29" s="3"/>
      <c r="C29" s="3"/>
      <c r="D29" s="14" t="s">
        <v>248</v>
      </c>
      <c r="E29" s="15" t="s">
        <v>248</v>
      </c>
      <c r="F29" s="16" t="s">
        <v>248</v>
      </c>
      <c r="G29" s="3" t="s">
        <v>89</v>
      </c>
      <c r="H29" s="17">
        <v>1</v>
      </c>
      <c r="I29" s="6">
        <v>3</v>
      </c>
      <c r="J29" s="6"/>
      <c r="K29" s="6">
        <v>3</v>
      </c>
      <c r="L29" s="6"/>
      <c r="M29" s="3"/>
      <c r="N29" s="3"/>
    </row>
    <row r="30" s="1" customFormat="1" ht="35.25" customHeight="1" spans="1:14">
      <c r="A30" s="13"/>
      <c r="B30" s="3"/>
      <c r="C30" s="3"/>
      <c r="D30" s="14" t="s">
        <v>249</v>
      </c>
      <c r="E30" s="15" t="s">
        <v>249</v>
      </c>
      <c r="F30" s="16" t="s">
        <v>249</v>
      </c>
      <c r="G30" s="3" t="s">
        <v>89</v>
      </c>
      <c r="H30" s="17">
        <v>1</v>
      </c>
      <c r="I30" s="6">
        <v>3</v>
      </c>
      <c r="J30" s="6"/>
      <c r="K30" s="6">
        <v>3</v>
      </c>
      <c r="L30" s="6"/>
      <c r="M30" s="3"/>
      <c r="N30" s="3"/>
    </row>
    <row r="31" s="1" customFormat="1" customHeight="1" spans="1:14">
      <c r="A31" s="13"/>
      <c r="B31" s="3"/>
      <c r="C31" s="3" t="s">
        <v>157</v>
      </c>
      <c r="D31" s="14" t="s">
        <v>158</v>
      </c>
      <c r="E31" s="15" t="s">
        <v>158</v>
      </c>
      <c r="F31" s="16" t="s">
        <v>158</v>
      </c>
      <c r="G31" s="3" t="s">
        <v>159</v>
      </c>
      <c r="H31" s="17">
        <v>1</v>
      </c>
      <c r="I31" s="6">
        <v>3</v>
      </c>
      <c r="J31" s="6"/>
      <c r="K31" s="6">
        <v>3</v>
      </c>
      <c r="L31" s="6"/>
      <c r="M31" s="3"/>
      <c r="N31" s="3"/>
    </row>
    <row r="32" s="1" customFormat="1" customHeight="1" spans="1:14">
      <c r="A32" s="13"/>
      <c r="B32" s="3" t="s">
        <v>160</v>
      </c>
      <c r="C32" s="3" t="s">
        <v>161</v>
      </c>
      <c r="D32" s="14" t="s">
        <v>250</v>
      </c>
      <c r="E32" s="15" t="s">
        <v>250</v>
      </c>
      <c r="F32" s="16" t="s">
        <v>250</v>
      </c>
      <c r="G32" s="3" t="s">
        <v>251</v>
      </c>
      <c r="H32" s="17">
        <v>1</v>
      </c>
      <c r="I32" s="6">
        <v>8</v>
      </c>
      <c r="J32" s="6"/>
      <c r="K32" s="6">
        <v>8</v>
      </c>
      <c r="L32" s="6"/>
      <c r="M32" s="3"/>
      <c r="N32" s="3"/>
    </row>
    <row r="33" s="1" customFormat="1" customHeight="1" spans="1:14">
      <c r="A33" s="13"/>
      <c r="B33" s="3"/>
      <c r="C33" s="3"/>
      <c r="D33" s="14" t="s">
        <v>252</v>
      </c>
      <c r="E33" s="15" t="s">
        <v>252</v>
      </c>
      <c r="F33" s="16" t="s">
        <v>252</v>
      </c>
      <c r="G33" s="3" t="s">
        <v>253</v>
      </c>
      <c r="H33" s="17">
        <v>1</v>
      </c>
      <c r="I33" s="6">
        <v>7</v>
      </c>
      <c r="J33" s="6"/>
      <c r="K33" s="6">
        <v>7</v>
      </c>
      <c r="L33" s="6"/>
      <c r="M33" s="3"/>
      <c r="N33" s="3"/>
    </row>
    <row r="34" s="1" customFormat="1" customHeight="1" spans="1:14">
      <c r="A34" s="13"/>
      <c r="B34" s="3"/>
      <c r="C34" s="3" t="s">
        <v>166</v>
      </c>
      <c r="D34" s="14" t="s">
        <v>254</v>
      </c>
      <c r="E34" s="15" t="s">
        <v>254</v>
      </c>
      <c r="F34" s="16" t="s">
        <v>254</v>
      </c>
      <c r="G34" s="3" t="s">
        <v>105</v>
      </c>
      <c r="H34" s="17">
        <v>1</v>
      </c>
      <c r="I34" s="6">
        <v>7</v>
      </c>
      <c r="J34" s="6"/>
      <c r="K34" s="6">
        <v>7</v>
      </c>
      <c r="L34" s="6"/>
      <c r="M34" s="3"/>
      <c r="N34" s="3"/>
    </row>
    <row r="35" s="1" customFormat="1" customHeight="1" spans="1:14">
      <c r="A35" s="13"/>
      <c r="B35" s="3"/>
      <c r="C35" s="3"/>
      <c r="D35" s="14" t="s">
        <v>255</v>
      </c>
      <c r="E35" s="15" t="s">
        <v>255</v>
      </c>
      <c r="F35" s="16" t="s">
        <v>255</v>
      </c>
      <c r="G35" s="3" t="s">
        <v>52</v>
      </c>
      <c r="H35" s="17">
        <v>1</v>
      </c>
      <c r="I35" s="6">
        <v>8</v>
      </c>
      <c r="J35" s="6"/>
      <c r="K35" s="6">
        <v>8</v>
      </c>
      <c r="L35" s="6"/>
      <c r="M35" s="3"/>
      <c r="N35" s="3"/>
    </row>
    <row r="36" s="1" customFormat="1" customHeight="1" spans="1:14">
      <c r="A36" s="13"/>
      <c r="B36" s="3" t="s">
        <v>169</v>
      </c>
      <c r="C36" s="3" t="s">
        <v>170</v>
      </c>
      <c r="D36" s="14" t="s">
        <v>210</v>
      </c>
      <c r="E36" s="15" t="s">
        <v>210</v>
      </c>
      <c r="F36" s="16" t="s">
        <v>210</v>
      </c>
      <c r="G36" s="17">
        <v>1</v>
      </c>
      <c r="H36" s="17">
        <v>1</v>
      </c>
      <c r="I36" s="6">
        <v>5</v>
      </c>
      <c r="J36" s="6"/>
      <c r="K36" s="6">
        <v>5</v>
      </c>
      <c r="L36" s="6"/>
      <c r="M36" s="3"/>
      <c r="N36" s="3"/>
    </row>
    <row r="37" s="1" customFormat="1" customHeight="1" spans="1:14">
      <c r="A37" s="13"/>
      <c r="B37" s="3"/>
      <c r="C37" s="3"/>
      <c r="D37" s="14" t="s">
        <v>212</v>
      </c>
      <c r="E37" s="15" t="s">
        <v>212</v>
      </c>
      <c r="F37" s="16" t="s">
        <v>212</v>
      </c>
      <c r="G37" s="17">
        <v>1</v>
      </c>
      <c r="H37" s="17">
        <v>1</v>
      </c>
      <c r="I37" s="6">
        <v>5</v>
      </c>
      <c r="J37" s="6"/>
      <c r="K37" s="6">
        <v>5</v>
      </c>
      <c r="L37" s="6"/>
      <c r="M37" s="3"/>
      <c r="N37" s="3"/>
    </row>
    <row r="38" s="1" customFormat="1" customHeight="1" spans="1:14">
      <c r="A38" s="21" t="s">
        <v>173</v>
      </c>
      <c r="B38" s="21"/>
      <c r="C38" s="21"/>
      <c r="D38" s="21"/>
      <c r="E38" s="21"/>
      <c r="F38" s="21"/>
      <c r="G38" s="21"/>
      <c r="H38" s="21"/>
      <c r="I38" s="27">
        <f>SUM(I14:J37)+J6</f>
        <v>100</v>
      </c>
      <c r="J38" s="27"/>
      <c r="K38" s="28">
        <f>SUM(K14:L37)+N6</f>
        <v>94.1</v>
      </c>
      <c r="L38" s="28"/>
      <c r="M38" s="29"/>
      <c r="N38" s="29"/>
    </row>
    <row r="39" s="1" customFormat="1" customHeight="1" spans="1:14">
      <c r="A39" s="22" t="s">
        <v>174</v>
      </c>
      <c r="B39" s="23" t="s">
        <v>175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30"/>
    </row>
    <row r="40" s="1" customFormat="1" customHeight="1" spans="1:14">
      <c r="A40" s="25" t="s">
        <v>256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="1" customFormat="1" ht="35.25" customHeight="1" spans="1:14">
      <c r="A41" s="25" t="s">
        <v>257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="1" customFormat="1" ht="35.25" customHeight="1" spans="1:14">
      <c r="A42" s="25" t="s">
        <v>258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="1" customFormat="1" customHeight="1"/>
  </sheetData>
  <mergeCells count="16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A38:H38"/>
    <mergeCell ref="I38:J38"/>
    <mergeCell ref="K38:L38"/>
    <mergeCell ref="M38:N38"/>
    <mergeCell ref="B39:N39"/>
    <mergeCell ref="A40:N40"/>
    <mergeCell ref="A41:N41"/>
    <mergeCell ref="A42:N42"/>
    <mergeCell ref="A11:A12"/>
    <mergeCell ref="A13:A37"/>
    <mergeCell ref="B14:B31"/>
    <mergeCell ref="B32:B35"/>
    <mergeCell ref="B36:B37"/>
    <mergeCell ref="C14:C20"/>
    <mergeCell ref="C21:C25"/>
    <mergeCell ref="C26:C30"/>
    <mergeCell ref="C32:C33"/>
    <mergeCell ref="C34:C35"/>
    <mergeCell ref="C36:C37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省级部门整体支出绩效自评表</vt:lpstr>
      <vt:lpstr>部门预算项目支出绩效自评结果汇总表</vt:lpstr>
      <vt:lpstr>法庭运维费（本级）项目支出绩效自评表</vt:lpstr>
      <vt:lpstr>业务费（本级）项目支出绩效自评表</vt:lpstr>
      <vt:lpstr>省对市县转移支付绩效自评结果汇总表</vt:lpstr>
      <vt:lpstr>中央政法转移支付资金（本级）绩效自评表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2018-12-06T00:45:00Z</dcterms:created>
  <cp:lastPrinted>2020-03-13T02:25:00Z</cp:lastPrinted>
  <dcterms:modified xsi:type="dcterms:W3CDTF">2023-10-14T09:11:06Z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07183ED7076746C987861A3FC242AF2B_13</vt:lpwstr>
  </property>
</Properties>
</file>